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manque\Documents\1.- Trabajo en casa semana 05 - 09 septiembre 2022\"/>
    </mc:Choice>
  </mc:AlternateContent>
  <bookViews>
    <workbookView xWindow="0" yWindow="0" windowWidth="28770" windowHeight="11700" tabRatio="768" firstSheet="1" activeTab="1"/>
  </bookViews>
  <sheets>
    <sheet name="DATA" sheetId="5" state="hidden" r:id="rId1"/>
    <sheet name="Hbtes_2021" sheetId="1" r:id="rId2"/>
    <sheet name="Ing Percibidos_2021_SINIM" sheetId="2" r:id="rId3"/>
    <sheet name="Cálculos AGOSTO 2022" sheetId="3" r:id="rId4"/>
    <sheet name="Categorías Comunas año 2022" sheetId="4" r:id="rId5"/>
  </sheets>
  <definedNames>
    <definedName name="_xlnm._FilterDatabase" localSheetId="3" hidden="1">'Cálculos AGOSTO 2022'!$A$8:$U$8</definedName>
    <definedName name="_xlnm._FilterDatabase" localSheetId="4" hidden="1">'Categorías Comunas año 2022'!$C$7:$G$352</definedName>
    <definedName name="_xlnm._FilterDatabase" localSheetId="0" hidden="1">DATA!$A$2:$T$347</definedName>
    <definedName name="_xlnm._FilterDatabase" localSheetId="1" hidden="1">Hbtes_2021!$F$2:$G$347</definedName>
    <definedName name="_xlnm._FilterDatabase" localSheetId="2" hidden="1">'Ing Percibidos_2021_SINIM'!$D$3:$E$3</definedName>
    <definedName name="_xlnm.Print_Area" localSheetId="3">'Cálculos AGOSTO 2022'!$L$1:$U$353</definedName>
    <definedName name="_xlnm.Print_Area" localSheetId="4">'Categorías Comunas año 2022'!$A$1:$H$353</definedName>
    <definedName name="_xlnm.Print_Area" localSheetId="1">Hbtes_2021!$B:$D</definedName>
    <definedName name="_xlnm.Print_Area" localSheetId="2">'Ing Percibidos_2021_SINIM'!$B$1:$E$348</definedName>
    <definedName name="_xlnm.Print_Titles" localSheetId="3">'Cálculos AGOSTO 2022'!$8:$8</definedName>
    <definedName name="_xlnm.Print_Titles" localSheetId="4">'Categorías Comunas año 2022'!$2:$7</definedName>
    <definedName name="_xlnm.Print_Titles" localSheetId="1">Hbtes_2021!$1:$2</definedName>
    <definedName name="_xlnm.Print_Titles" localSheetId="2">'Ing Percibidos_2021_SINIM'!$3:$3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8" i="4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9" i="3"/>
  <c r="G302" i="5"/>
  <c r="G295" i="5"/>
  <c r="G250" i="5"/>
  <c r="G231" i="5"/>
  <c r="G211" i="5"/>
  <c r="G5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6" i="5"/>
  <c r="G297" i="5"/>
  <c r="G298" i="5"/>
  <c r="G299" i="5"/>
  <c r="G300" i="5"/>
  <c r="G301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6" i="5"/>
  <c r="H297" i="5"/>
  <c r="H298" i="5"/>
  <c r="H299" i="5"/>
  <c r="H300" i="5"/>
  <c r="H301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" i="5"/>
  <c r="F1" i="5"/>
  <c r="O8" i="3" l="1"/>
  <c r="F2" i="5"/>
  <c r="G2" i="5"/>
  <c r="C341" i="5" l="1"/>
  <c r="C333" i="5"/>
  <c r="C325" i="5"/>
  <c r="C317" i="5"/>
  <c r="C309" i="5"/>
  <c r="C301" i="5"/>
  <c r="C293" i="5"/>
  <c r="C269" i="5"/>
  <c r="C237" i="5"/>
  <c r="C205" i="5"/>
  <c r="C173" i="5"/>
  <c r="C133" i="5"/>
  <c r="C77" i="5"/>
  <c r="C40" i="5"/>
  <c r="C308" i="5"/>
  <c r="C268" i="5"/>
  <c r="C164" i="5"/>
  <c r="C245" i="5"/>
  <c r="C181" i="5"/>
  <c r="C109" i="5"/>
  <c r="C53" i="5"/>
  <c r="C13" i="5"/>
  <c r="C300" i="5"/>
  <c r="C258" i="5"/>
  <c r="C100" i="5"/>
  <c r="C340" i="5"/>
  <c r="C332" i="5"/>
  <c r="C316" i="5"/>
  <c r="C292" i="5"/>
  <c r="C284" i="5"/>
  <c r="C252" i="5"/>
  <c r="C228" i="5"/>
  <c r="C212" i="5"/>
  <c r="C180" i="5"/>
  <c r="C148" i="5"/>
  <c r="C132" i="5"/>
  <c r="C116" i="5"/>
  <c r="C84" i="5"/>
  <c r="C68" i="5"/>
  <c r="C44" i="5"/>
  <c r="C28" i="5"/>
  <c r="C4" i="5"/>
  <c r="C339" i="5"/>
  <c r="C253" i="5"/>
  <c r="C189" i="5"/>
  <c r="C149" i="5"/>
  <c r="C93" i="5"/>
  <c r="C61" i="5"/>
  <c r="C29" i="5"/>
  <c r="C337" i="5"/>
  <c r="C216" i="5"/>
  <c r="C39" i="5"/>
  <c r="C111" i="5"/>
  <c r="C142" i="5"/>
  <c r="C3" i="5"/>
  <c r="C62" i="5"/>
  <c r="C152" i="5"/>
  <c r="C184" i="5"/>
  <c r="C98" i="5"/>
  <c r="C87" i="5"/>
  <c r="C25" i="5"/>
  <c r="C50" i="5"/>
  <c r="C121" i="5"/>
  <c r="C324" i="5"/>
  <c r="C276" i="5"/>
  <c r="C260" i="5"/>
  <c r="C244" i="5"/>
  <c r="C220" i="5"/>
  <c r="C204" i="5"/>
  <c r="C188" i="5"/>
  <c r="C172" i="5"/>
  <c r="C156" i="5"/>
  <c r="C140" i="5"/>
  <c r="C124" i="5"/>
  <c r="C108" i="5"/>
  <c r="C92" i="5"/>
  <c r="C76" i="5"/>
  <c r="C60" i="5"/>
  <c r="C36" i="5"/>
  <c r="C20" i="5"/>
  <c r="C12" i="5"/>
  <c r="C336" i="5"/>
  <c r="C298" i="5"/>
  <c r="C257" i="5"/>
  <c r="C215" i="5"/>
  <c r="C88" i="5"/>
  <c r="C347" i="5"/>
  <c r="C331" i="5"/>
  <c r="C323" i="5"/>
  <c r="C315" i="5"/>
  <c r="C307" i="5"/>
  <c r="C328" i="5"/>
  <c r="C289" i="5"/>
  <c r="C248" i="5"/>
  <c r="C206" i="5"/>
  <c r="C162" i="5"/>
  <c r="C338" i="5"/>
  <c r="C330" i="5"/>
  <c r="C322" i="5"/>
  <c r="C314" i="5"/>
  <c r="C306" i="5"/>
  <c r="C290" i="5"/>
  <c r="C282" i="5"/>
  <c r="C266" i="5"/>
  <c r="C250" i="5"/>
  <c r="C242" i="5"/>
  <c r="C234" i="5"/>
  <c r="C218" i="5"/>
  <c r="C202" i="5"/>
  <c r="C186" i="5"/>
  <c r="C178" i="5"/>
  <c r="C170" i="5"/>
  <c r="C154" i="5"/>
  <c r="C138" i="5"/>
  <c r="C130" i="5"/>
  <c r="C114" i="5"/>
  <c r="C106" i="5"/>
  <c r="C90" i="5"/>
  <c r="C66" i="5"/>
  <c r="C58" i="5"/>
  <c r="C42" i="5"/>
  <c r="C34" i="5"/>
  <c r="C10" i="5"/>
  <c r="C327" i="5"/>
  <c r="C288" i="5"/>
  <c r="C246" i="5"/>
  <c r="C153" i="5"/>
  <c r="C63" i="5"/>
  <c r="C285" i="5"/>
  <c r="C221" i="5"/>
  <c r="C157" i="5"/>
  <c r="C85" i="5"/>
  <c r="C21" i="5"/>
  <c r="C329" i="5"/>
  <c r="C321" i="5"/>
  <c r="C313" i="5"/>
  <c r="C305" i="5"/>
  <c r="C297" i="5"/>
  <c r="C281" i="5"/>
  <c r="C273" i="5"/>
  <c r="C249" i="5"/>
  <c r="C241" i="5"/>
  <c r="C233" i="5"/>
  <c r="C217" i="5"/>
  <c r="C209" i="5"/>
  <c r="C193" i="5"/>
  <c r="C177" i="5"/>
  <c r="C169" i="5"/>
  <c r="C161" i="5"/>
  <c r="C145" i="5"/>
  <c r="C129" i="5"/>
  <c r="C113" i="5"/>
  <c r="C105" i="5"/>
  <c r="C97" i="5"/>
  <c r="C89" i="5"/>
  <c r="C81" i="5"/>
  <c r="C57" i="5"/>
  <c r="C49" i="5"/>
  <c r="C41" i="5"/>
  <c r="C33" i="5"/>
  <c r="C319" i="5"/>
  <c r="C279" i="5"/>
  <c r="C196" i="5"/>
  <c r="C143" i="5"/>
  <c r="C52" i="5"/>
  <c r="C261" i="5"/>
  <c r="C197" i="5"/>
  <c r="C125" i="5"/>
  <c r="C69" i="5"/>
  <c r="C45" i="5"/>
  <c r="C312" i="5"/>
  <c r="C280" i="5"/>
  <c r="C224" i="5"/>
  <c r="C208" i="5"/>
  <c r="C160" i="5"/>
  <c r="C136" i="5"/>
  <c r="C104" i="5"/>
  <c r="C72" i="5"/>
  <c r="C24" i="5"/>
  <c r="C278" i="5"/>
  <c r="C236" i="5"/>
  <c r="C229" i="5"/>
  <c r="C165" i="5"/>
  <c r="C101" i="5"/>
  <c r="C5" i="5"/>
  <c r="C320" i="5"/>
  <c r="C296" i="5"/>
  <c r="C264" i="5"/>
  <c r="C240" i="5"/>
  <c r="C176" i="5"/>
  <c r="C80" i="5"/>
  <c r="C127" i="5"/>
  <c r="C277" i="5"/>
  <c r="C213" i="5"/>
  <c r="C141" i="5"/>
  <c r="C117" i="5"/>
  <c r="C37" i="5"/>
  <c r="C344" i="5"/>
  <c r="C304" i="5"/>
  <c r="C272" i="5"/>
  <c r="C232" i="5"/>
  <c r="C200" i="5"/>
  <c r="C168" i="5"/>
  <c r="C144" i="5"/>
  <c r="C120" i="5"/>
  <c r="C96" i="5"/>
  <c r="C48" i="5"/>
  <c r="C32" i="5"/>
  <c r="C16" i="5"/>
  <c r="C194" i="5"/>
  <c r="C343" i="5"/>
  <c r="C335" i="5"/>
  <c r="C311" i="5"/>
  <c r="C303" i="5"/>
  <c r="C295" i="5"/>
  <c r="C287" i="5"/>
  <c r="C271" i="5"/>
  <c r="C263" i="5"/>
  <c r="C255" i="5"/>
  <c r="C239" i="5"/>
  <c r="C231" i="5"/>
  <c r="C223" i="5"/>
  <c r="C207" i="5"/>
  <c r="C199" i="5"/>
  <c r="C191" i="5"/>
  <c r="C167" i="5"/>
  <c r="C159" i="5"/>
  <c r="C151" i="5"/>
  <c r="C135" i="5"/>
  <c r="C103" i="5"/>
  <c r="C95" i="5"/>
  <c r="C79" i="5"/>
  <c r="C71" i="5"/>
  <c r="C31" i="5"/>
  <c r="C23" i="5"/>
  <c r="C15" i="5"/>
  <c r="C346" i="5"/>
  <c r="C226" i="5"/>
  <c r="C185" i="5"/>
  <c r="C122" i="5"/>
  <c r="C26" i="5"/>
  <c r="C294" i="5"/>
  <c r="C286" i="5"/>
  <c r="C270" i="5"/>
  <c r="C262" i="5"/>
  <c r="C254" i="5"/>
  <c r="C230" i="5"/>
  <c r="C222" i="5"/>
  <c r="C214" i="5"/>
  <c r="C198" i="5"/>
  <c r="C190" i="5"/>
  <c r="C182" i="5"/>
  <c r="C166" i="5"/>
  <c r="C158" i="5"/>
  <c r="C150" i="5"/>
  <c r="C134" i="5"/>
  <c r="C126" i="5"/>
  <c r="C118" i="5"/>
  <c r="C94" i="5"/>
  <c r="C86" i="5"/>
  <c r="C78" i="5"/>
  <c r="C70" i="5"/>
  <c r="C54" i="5"/>
  <c r="C30" i="5"/>
  <c r="C22" i="5"/>
  <c r="C6" i="5"/>
  <c r="C345" i="5"/>
  <c r="C225" i="5"/>
  <c r="C175" i="5"/>
  <c r="C112" i="5"/>
  <c r="C14" i="5"/>
  <c r="C274" i="5"/>
  <c r="C18" i="5"/>
  <c r="C299" i="5"/>
  <c r="C267" i="5"/>
  <c r="C243" i="5"/>
  <c r="C227" i="5"/>
  <c r="C219" i="5"/>
  <c r="C211" i="5"/>
  <c r="C203" i="5"/>
  <c r="C195" i="5"/>
  <c r="C187" i="5"/>
  <c r="C179" i="5"/>
  <c r="C171" i="5"/>
  <c r="C163" i="5"/>
  <c r="C155" i="5"/>
  <c r="C147" i="5"/>
  <c r="C139" i="5"/>
  <c r="C131" i="5"/>
  <c r="C123" i="5"/>
  <c r="C115" i="5"/>
  <c r="C107" i="5"/>
  <c r="C99" i="5"/>
  <c r="C91" i="5"/>
  <c r="C83" i="5"/>
  <c r="C75" i="5"/>
  <c r="C67" i="5"/>
  <c r="C59" i="5"/>
  <c r="C51" i="5"/>
  <c r="C43" i="5"/>
  <c r="C35" i="5"/>
  <c r="C27" i="5"/>
  <c r="C19" i="5"/>
  <c r="C11" i="5"/>
  <c r="C210" i="5"/>
  <c r="C146" i="5"/>
  <c r="C82" i="5"/>
  <c r="C74" i="5"/>
  <c r="C265" i="5"/>
  <c r="C201" i="5"/>
  <c r="C137" i="5"/>
  <c r="C73" i="5"/>
  <c r="C65" i="5"/>
  <c r="C17" i="5"/>
  <c r="C9" i="5"/>
  <c r="C283" i="5"/>
  <c r="C259" i="5"/>
  <c r="C64" i="5"/>
  <c r="C56" i="5"/>
  <c r="C8" i="5"/>
  <c r="C291" i="5"/>
  <c r="C251" i="5"/>
  <c r="C192" i="5"/>
  <c r="C128" i="5"/>
  <c r="C247" i="5"/>
  <c r="C183" i="5"/>
  <c r="C119" i="5"/>
  <c r="C55" i="5"/>
  <c r="C47" i="5"/>
  <c r="C7" i="5"/>
  <c r="C275" i="5"/>
  <c r="C235" i="5"/>
  <c r="C256" i="5"/>
  <c r="C342" i="5"/>
  <c r="C334" i="5"/>
  <c r="C326" i="5"/>
  <c r="C318" i="5"/>
  <c r="C310" i="5"/>
  <c r="C302" i="5"/>
  <c r="C238" i="5"/>
  <c r="C174" i="5"/>
  <c r="C110" i="5"/>
  <c r="C102" i="5"/>
  <c r="C46" i="5"/>
  <c r="C38" i="5"/>
  <c r="A338" i="5"/>
  <c r="B338" i="5" s="1"/>
  <c r="A330" i="5"/>
  <c r="B330" i="5" s="1"/>
  <c r="A322" i="5"/>
  <c r="B322" i="5" s="1"/>
  <c r="A306" i="5"/>
  <c r="B306" i="5" s="1"/>
  <c r="A345" i="5"/>
  <c r="B345" i="5" s="1"/>
  <c r="A341" i="5"/>
  <c r="B341" i="5" s="1"/>
  <c r="A337" i="5"/>
  <c r="B337" i="5" s="1"/>
  <c r="A333" i="5"/>
  <c r="B333" i="5" s="1"/>
  <c r="A313" i="5"/>
  <c r="B313" i="5" s="1"/>
  <c r="A301" i="5"/>
  <c r="B301" i="5" s="1"/>
  <c r="A281" i="5"/>
  <c r="B281" i="5" s="1"/>
  <c r="A329" i="5"/>
  <c r="B329" i="5" s="1"/>
  <c r="A317" i="5"/>
  <c r="B317" i="5" s="1"/>
  <c r="A305" i="5"/>
  <c r="B305" i="5" s="1"/>
  <c r="A297" i="5"/>
  <c r="B297" i="5" s="1"/>
  <c r="A285" i="5"/>
  <c r="B285" i="5" s="1"/>
  <c r="A325" i="5"/>
  <c r="B325" i="5" s="1"/>
  <c r="A321" i="5"/>
  <c r="B321" i="5" s="1"/>
  <c r="A309" i="5"/>
  <c r="B309" i="5" s="1"/>
  <c r="A293" i="5"/>
  <c r="B293" i="5" s="1"/>
  <c r="A289" i="5"/>
  <c r="B289" i="5" s="1"/>
  <c r="A273" i="5"/>
  <c r="B273" i="5" s="1"/>
  <c r="A261" i="5"/>
  <c r="B261" i="5" s="1"/>
  <c r="A253" i="5"/>
  <c r="B253" i="5" s="1"/>
  <c r="A241" i="5"/>
  <c r="B241" i="5" s="1"/>
  <c r="A229" i="5"/>
  <c r="B229" i="5" s="1"/>
  <c r="A221" i="5"/>
  <c r="B221" i="5" s="1"/>
  <c r="A209" i="5"/>
  <c r="B209" i="5" s="1"/>
  <c r="A197" i="5"/>
  <c r="B197" i="5" s="1"/>
  <c r="A189" i="5"/>
  <c r="B189" i="5" s="1"/>
  <c r="A177" i="5"/>
  <c r="B177" i="5" s="1"/>
  <c r="A165" i="5"/>
  <c r="B165" i="5" s="1"/>
  <c r="A157" i="5"/>
  <c r="B157" i="5" s="1"/>
  <c r="A145" i="5"/>
  <c r="B145" i="5" s="1"/>
  <c r="A137" i="5"/>
  <c r="B137" i="5" s="1"/>
  <c r="A125" i="5"/>
  <c r="B125" i="5" s="1"/>
  <c r="A117" i="5"/>
  <c r="B117" i="5" s="1"/>
  <c r="A105" i="5"/>
  <c r="B105" i="5" s="1"/>
  <c r="A93" i="5"/>
  <c r="B93" i="5" s="1"/>
  <c r="A85" i="5"/>
  <c r="B85" i="5" s="1"/>
  <c r="A73" i="5"/>
  <c r="B73" i="5" s="1"/>
  <c r="A65" i="5"/>
  <c r="B65" i="5" s="1"/>
  <c r="A61" i="5"/>
  <c r="B61" i="5" s="1"/>
  <c r="A57" i="5"/>
  <c r="B57" i="5" s="1"/>
  <c r="A45" i="5"/>
  <c r="B45" i="5" s="1"/>
  <c r="A41" i="5"/>
  <c r="B41" i="5" s="1"/>
  <c r="A37" i="5"/>
  <c r="B37" i="5" s="1"/>
  <c r="A33" i="5"/>
  <c r="B33" i="5" s="1"/>
  <c r="A29" i="5"/>
  <c r="B29" i="5" s="1"/>
  <c r="A25" i="5"/>
  <c r="B25" i="5" s="1"/>
  <c r="A21" i="5"/>
  <c r="B21" i="5" s="1"/>
  <c r="A17" i="5"/>
  <c r="B17" i="5" s="1"/>
  <c r="A13" i="5"/>
  <c r="B13" i="5" s="1"/>
  <c r="A9" i="5"/>
  <c r="B9" i="5" s="1"/>
  <c r="A5" i="5"/>
  <c r="B5" i="5" s="1"/>
  <c r="A343" i="5"/>
  <c r="B343" i="5" s="1"/>
  <c r="A314" i="5"/>
  <c r="B314" i="5" s="1"/>
  <c r="A259" i="5"/>
  <c r="B259" i="5" s="1"/>
  <c r="A195" i="5"/>
  <c r="B195" i="5" s="1"/>
  <c r="A131" i="5"/>
  <c r="B131" i="5" s="1"/>
  <c r="A67" i="5"/>
  <c r="B67" i="5" s="1"/>
  <c r="A3" i="5"/>
  <c r="B3" i="5" s="1"/>
  <c r="A344" i="5"/>
  <c r="B344" i="5" s="1"/>
  <c r="A340" i="5"/>
  <c r="B340" i="5" s="1"/>
  <c r="A336" i="5"/>
  <c r="B336" i="5" s="1"/>
  <c r="A332" i="5"/>
  <c r="B332" i="5" s="1"/>
  <c r="A328" i="5"/>
  <c r="B328" i="5" s="1"/>
  <c r="A324" i="5"/>
  <c r="B324" i="5" s="1"/>
  <c r="A320" i="5"/>
  <c r="B320" i="5" s="1"/>
  <c r="A316" i="5"/>
  <c r="B316" i="5" s="1"/>
  <c r="A312" i="5"/>
  <c r="B312" i="5" s="1"/>
  <c r="A308" i="5"/>
  <c r="B308" i="5" s="1"/>
  <c r="A304" i="5"/>
  <c r="B304" i="5" s="1"/>
  <c r="A300" i="5"/>
  <c r="B300" i="5" s="1"/>
  <c r="A296" i="5"/>
  <c r="B296" i="5" s="1"/>
  <c r="A292" i="5"/>
  <c r="B292" i="5" s="1"/>
  <c r="A288" i="5"/>
  <c r="B288" i="5" s="1"/>
  <c r="A284" i="5"/>
  <c r="B284" i="5" s="1"/>
  <c r="A280" i="5"/>
  <c r="B280" i="5" s="1"/>
  <c r="A276" i="5"/>
  <c r="B276" i="5" s="1"/>
  <c r="A272" i="5"/>
  <c r="B272" i="5" s="1"/>
  <c r="A268" i="5"/>
  <c r="B268" i="5" s="1"/>
  <c r="A264" i="5"/>
  <c r="B264" i="5" s="1"/>
  <c r="A260" i="5"/>
  <c r="B260" i="5" s="1"/>
  <c r="A256" i="5"/>
  <c r="B256" i="5" s="1"/>
  <c r="A252" i="5"/>
  <c r="B252" i="5" s="1"/>
  <c r="A248" i="5"/>
  <c r="B248" i="5" s="1"/>
  <c r="A244" i="5"/>
  <c r="B244" i="5" s="1"/>
  <c r="A243" i="5"/>
  <c r="B243" i="5" s="1"/>
  <c r="A179" i="5"/>
  <c r="B179" i="5" s="1"/>
  <c r="A115" i="5"/>
  <c r="B115" i="5" s="1"/>
  <c r="A51" i="5"/>
  <c r="B51" i="5" s="1"/>
  <c r="A265" i="5"/>
  <c r="B265" i="5" s="1"/>
  <c r="A249" i="5"/>
  <c r="B249" i="5" s="1"/>
  <c r="A233" i="5"/>
  <c r="B233" i="5" s="1"/>
  <c r="A217" i="5"/>
  <c r="B217" i="5" s="1"/>
  <c r="A201" i="5"/>
  <c r="B201" i="5" s="1"/>
  <c r="A185" i="5"/>
  <c r="B185" i="5" s="1"/>
  <c r="A169" i="5"/>
  <c r="B169" i="5" s="1"/>
  <c r="A153" i="5"/>
  <c r="B153" i="5" s="1"/>
  <c r="A133" i="5"/>
  <c r="B133" i="5" s="1"/>
  <c r="A113" i="5"/>
  <c r="B113" i="5" s="1"/>
  <c r="A101" i="5"/>
  <c r="B101" i="5" s="1"/>
  <c r="A81" i="5"/>
  <c r="B81" i="5" s="1"/>
  <c r="A53" i="5"/>
  <c r="B53" i="5" s="1"/>
  <c r="A339" i="5"/>
  <c r="B339" i="5" s="1"/>
  <c r="A335" i="5"/>
  <c r="B335" i="5" s="1"/>
  <c r="A331" i="5"/>
  <c r="B331" i="5" s="1"/>
  <c r="A327" i="5"/>
  <c r="B327" i="5" s="1"/>
  <c r="A323" i="5"/>
  <c r="B323" i="5" s="1"/>
  <c r="A319" i="5"/>
  <c r="B319" i="5" s="1"/>
  <c r="A315" i="5"/>
  <c r="B315" i="5" s="1"/>
  <c r="A311" i="5"/>
  <c r="B311" i="5" s="1"/>
  <c r="A307" i="5"/>
  <c r="B307" i="5" s="1"/>
  <c r="A303" i="5"/>
  <c r="B303" i="5" s="1"/>
  <c r="A299" i="5"/>
  <c r="B299" i="5" s="1"/>
  <c r="A295" i="5"/>
  <c r="B295" i="5" s="1"/>
  <c r="A287" i="5"/>
  <c r="B287" i="5" s="1"/>
  <c r="A283" i="5"/>
  <c r="B283" i="5" s="1"/>
  <c r="A279" i="5"/>
  <c r="B279" i="5" s="1"/>
  <c r="A271" i="5"/>
  <c r="B271" i="5" s="1"/>
  <c r="A267" i="5"/>
  <c r="B267" i="5" s="1"/>
  <c r="A263" i="5"/>
  <c r="B263" i="5" s="1"/>
  <c r="A255" i="5"/>
  <c r="B255" i="5" s="1"/>
  <c r="A251" i="5"/>
  <c r="B251" i="5" s="1"/>
  <c r="A247" i="5"/>
  <c r="B247" i="5" s="1"/>
  <c r="A239" i="5"/>
  <c r="B239" i="5" s="1"/>
  <c r="A235" i="5"/>
  <c r="B235" i="5" s="1"/>
  <c r="A231" i="5"/>
  <c r="B231" i="5" s="1"/>
  <c r="A223" i="5"/>
  <c r="B223" i="5" s="1"/>
  <c r="A219" i="5"/>
  <c r="B219" i="5" s="1"/>
  <c r="A215" i="5"/>
  <c r="B215" i="5" s="1"/>
  <c r="A207" i="5"/>
  <c r="B207" i="5" s="1"/>
  <c r="A203" i="5"/>
  <c r="B203" i="5" s="1"/>
  <c r="A199" i="5"/>
  <c r="B199" i="5" s="1"/>
  <c r="A191" i="5"/>
  <c r="B191" i="5" s="1"/>
  <c r="A187" i="5"/>
  <c r="B187" i="5" s="1"/>
  <c r="A183" i="5"/>
  <c r="B183" i="5" s="1"/>
  <c r="A175" i="5"/>
  <c r="B175" i="5" s="1"/>
  <c r="A171" i="5"/>
  <c r="B171" i="5" s="1"/>
  <c r="A167" i="5"/>
  <c r="B167" i="5" s="1"/>
  <c r="A159" i="5"/>
  <c r="B159" i="5" s="1"/>
  <c r="A155" i="5"/>
  <c r="B155" i="5" s="1"/>
  <c r="A151" i="5"/>
  <c r="B151" i="5" s="1"/>
  <c r="A143" i="5"/>
  <c r="B143" i="5" s="1"/>
  <c r="A139" i="5"/>
  <c r="B139" i="5" s="1"/>
  <c r="A135" i="5"/>
  <c r="B135" i="5" s="1"/>
  <c r="A127" i="5"/>
  <c r="B127" i="5" s="1"/>
  <c r="A123" i="5"/>
  <c r="B123" i="5" s="1"/>
  <c r="A119" i="5"/>
  <c r="B119" i="5" s="1"/>
  <c r="A111" i="5"/>
  <c r="B111" i="5" s="1"/>
  <c r="A107" i="5"/>
  <c r="B107" i="5" s="1"/>
  <c r="A103" i="5"/>
  <c r="B103" i="5" s="1"/>
  <c r="A95" i="5"/>
  <c r="B95" i="5" s="1"/>
  <c r="A91" i="5"/>
  <c r="B91" i="5" s="1"/>
  <c r="A87" i="5"/>
  <c r="B87" i="5" s="1"/>
  <c r="A79" i="5"/>
  <c r="B79" i="5" s="1"/>
  <c r="A75" i="5"/>
  <c r="B75" i="5" s="1"/>
  <c r="A71" i="5"/>
  <c r="B71" i="5" s="1"/>
  <c r="A63" i="5"/>
  <c r="B63" i="5" s="1"/>
  <c r="A59" i="5"/>
  <c r="B59" i="5" s="1"/>
  <c r="A55" i="5"/>
  <c r="B55" i="5" s="1"/>
  <c r="A47" i="5"/>
  <c r="B47" i="5" s="1"/>
  <c r="A43" i="5"/>
  <c r="B43" i="5" s="1"/>
  <c r="A39" i="5"/>
  <c r="B39" i="5" s="1"/>
  <c r="A31" i="5"/>
  <c r="B31" i="5" s="1"/>
  <c r="A27" i="5"/>
  <c r="B27" i="5" s="1"/>
  <c r="A23" i="5"/>
  <c r="B23" i="5" s="1"/>
  <c r="A15" i="5"/>
  <c r="B15" i="5" s="1"/>
  <c r="A11" i="5"/>
  <c r="B11" i="5" s="1"/>
  <c r="A7" i="5"/>
  <c r="B7" i="5" s="1"/>
  <c r="A291" i="5"/>
  <c r="B291" i="5" s="1"/>
  <c r="A227" i="5"/>
  <c r="B227" i="5" s="1"/>
  <c r="A163" i="5"/>
  <c r="B163" i="5" s="1"/>
  <c r="A99" i="5"/>
  <c r="B99" i="5" s="1"/>
  <c r="A35" i="5"/>
  <c r="B35" i="5" s="1"/>
  <c r="A277" i="5"/>
  <c r="B277" i="5" s="1"/>
  <c r="A269" i="5"/>
  <c r="B269" i="5" s="1"/>
  <c r="A257" i="5"/>
  <c r="B257" i="5" s="1"/>
  <c r="A245" i="5"/>
  <c r="B245" i="5" s="1"/>
  <c r="A237" i="5"/>
  <c r="B237" i="5" s="1"/>
  <c r="A225" i="5"/>
  <c r="B225" i="5" s="1"/>
  <c r="A213" i="5"/>
  <c r="B213" i="5" s="1"/>
  <c r="A205" i="5"/>
  <c r="B205" i="5" s="1"/>
  <c r="A193" i="5"/>
  <c r="B193" i="5" s="1"/>
  <c r="A181" i="5"/>
  <c r="B181" i="5" s="1"/>
  <c r="A173" i="5"/>
  <c r="B173" i="5" s="1"/>
  <c r="A161" i="5"/>
  <c r="B161" i="5" s="1"/>
  <c r="A149" i="5"/>
  <c r="B149" i="5" s="1"/>
  <c r="A141" i="5"/>
  <c r="B141" i="5" s="1"/>
  <c r="A129" i="5"/>
  <c r="B129" i="5" s="1"/>
  <c r="A121" i="5"/>
  <c r="A109" i="5"/>
  <c r="B109" i="5" s="1"/>
  <c r="A97" i="5"/>
  <c r="B97" i="5" s="1"/>
  <c r="A89" i="5"/>
  <c r="B89" i="5" s="1"/>
  <c r="A77" i="5"/>
  <c r="B77" i="5" s="1"/>
  <c r="A69" i="5"/>
  <c r="B69" i="5" s="1"/>
  <c r="A49" i="5"/>
  <c r="B49" i="5" s="1"/>
  <c r="A346" i="5"/>
  <c r="B346" i="5" s="1"/>
  <c r="A342" i="5"/>
  <c r="B342" i="5" s="1"/>
  <c r="A334" i="5"/>
  <c r="B334" i="5" s="1"/>
  <c r="A326" i="5"/>
  <c r="B326" i="5" s="1"/>
  <c r="A318" i="5"/>
  <c r="B318" i="5" s="1"/>
  <c r="A310" i="5"/>
  <c r="B310" i="5" s="1"/>
  <c r="A302" i="5"/>
  <c r="B302" i="5" s="1"/>
  <c r="A298" i="5"/>
  <c r="B298" i="5" s="1"/>
  <c r="A294" i="5"/>
  <c r="B294" i="5" s="1"/>
  <c r="A290" i="5"/>
  <c r="B290" i="5" s="1"/>
  <c r="A286" i="5"/>
  <c r="B286" i="5" s="1"/>
  <c r="A282" i="5"/>
  <c r="B282" i="5" s="1"/>
  <c r="A278" i="5"/>
  <c r="B278" i="5" s="1"/>
  <c r="A274" i="5"/>
  <c r="B274" i="5" s="1"/>
  <c r="A270" i="5"/>
  <c r="B270" i="5" s="1"/>
  <c r="A266" i="5"/>
  <c r="B266" i="5" s="1"/>
  <c r="A262" i="5"/>
  <c r="B262" i="5" s="1"/>
  <c r="A258" i="5"/>
  <c r="B258" i="5" s="1"/>
  <c r="A254" i="5"/>
  <c r="B254" i="5" s="1"/>
  <c r="A347" i="5"/>
  <c r="B347" i="5" s="1"/>
  <c r="A275" i="5"/>
  <c r="B275" i="5" s="1"/>
  <c r="A211" i="5"/>
  <c r="B211" i="5" s="1"/>
  <c r="A147" i="5"/>
  <c r="B147" i="5" s="1"/>
  <c r="A83" i="5"/>
  <c r="B83" i="5" s="1"/>
  <c r="A19" i="5"/>
  <c r="B19" i="5" s="1"/>
  <c r="A240" i="5"/>
  <c r="B240" i="5" s="1"/>
  <c r="A236" i="5"/>
  <c r="B236" i="5" s="1"/>
  <c r="A232" i="5"/>
  <c r="B232" i="5" s="1"/>
  <c r="A228" i="5"/>
  <c r="B228" i="5" s="1"/>
  <c r="A224" i="5"/>
  <c r="B224" i="5" s="1"/>
  <c r="A220" i="5"/>
  <c r="B220" i="5" s="1"/>
  <c r="A216" i="5"/>
  <c r="A212" i="5"/>
  <c r="B212" i="5" s="1"/>
  <c r="A208" i="5"/>
  <c r="B208" i="5" s="1"/>
  <c r="A204" i="5"/>
  <c r="B204" i="5" s="1"/>
  <c r="A200" i="5"/>
  <c r="B200" i="5" s="1"/>
  <c r="A196" i="5"/>
  <c r="B196" i="5" s="1"/>
  <c r="A192" i="5"/>
  <c r="B192" i="5" s="1"/>
  <c r="A188" i="5"/>
  <c r="B188" i="5" s="1"/>
  <c r="A184" i="5"/>
  <c r="B184" i="5" s="1"/>
  <c r="A180" i="5"/>
  <c r="B180" i="5" s="1"/>
  <c r="A176" i="5"/>
  <c r="B176" i="5" s="1"/>
  <c r="A172" i="5"/>
  <c r="B172" i="5" s="1"/>
  <c r="A168" i="5"/>
  <c r="B168" i="5" s="1"/>
  <c r="A164" i="5"/>
  <c r="B164" i="5" s="1"/>
  <c r="A160" i="5"/>
  <c r="B160" i="5" s="1"/>
  <c r="A156" i="5"/>
  <c r="B156" i="5" s="1"/>
  <c r="A152" i="5"/>
  <c r="B152" i="5" s="1"/>
  <c r="A148" i="5"/>
  <c r="B148" i="5" s="1"/>
  <c r="A144" i="5"/>
  <c r="B144" i="5" s="1"/>
  <c r="A140" i="5"/>
  <c r="B140" i="5" s="1"/>
  <c r="A136" i="5"/>
  <c r="B136" i="5" s="1"/>
  <c r="A132" i="5"/>
  <c r="B132" i="5" s="1"/>
  <c r="A128" i="5"/>
  <c r="B128" i="5" s="1"/>
  <c r="A124" i="5"/>
  <c r="B124" i="5" s="1"/>
  <c r="A120" i="5"/>
  <c r="B120" i="5" s="1"/>
  <c r="A116" i="5"/>
  <c r="B116" i="5" s="1"/>
  <c r="A112" i="5"/>
  <c r="B112" i="5" s="1"/>
  <c r="A108" i="5"/>
  <c r="B108" i="5" s="1"/>
  <c r="A104" i="5"/>
  <c r="B104" i="5" s="1"/>
  <c r="A100" i="5"/>
  <c r="B100" i="5" s="1"/>
  <c r="A96" i="5"/>
  <c r="B96" i="5" s="1"/>
  <c r="A92" i="5"/>
  <c r="B92" i="5" s="1"/>
  <c r="A88" i="5"/>
  <c r="B88" i="5" s="1"/>
  <c r="A84" i="5"/>
  <c r="B84" i="5" s="1"/>
  <c r="A80" i="5"/>
  <c r="B80" i="5" s="1"/>
  <c r="A76" i="5"/>
  <c r="B76" i="5" s="1"/>
  <c r="A72" i="5"/>
  <c r="B72" i="5" s="1"/>
  <c r="A68" i="5"/>
  <c r="B68" i="5" s="1"/>
  <c r="A64" i="5"/>
  <c r="B64" i="5" s="1"/>
  <c r="A60" i="5"/>
  <c r="B60" i="5" s="1"/>
  <c r="A56" i="5"/>
  <c r="B56" i="5" s="1"/>
  <c r="A52" i="5"/>
  <c r="B52" i="5" s="1"/>
  <c r="A48" i="5"/>
  <c r="B48" i="5" s="1"/>
  <c r="A44" i="5"/>
  <c r="B44" i="5" s="1"/>
  <c r="A40" i="5"/>
  <c r="B40" i="5" s="1"/>
  <c r="A36" i="5"/>
  <c r="B36" i="5" s="1"/>
  <c r="A32" i="5"/>
  <c r="B32" i="5" s="1"/>
  <c r="A28" i="5"/>
  <c r="B28" i="5" s="1"/>
  <c r="A24" i="5"/>
  <c r="B24" i="5" s="1"/>
  <c r="A20" i="5"/>
  <c r="B20" i="5" s="1"/>
  <c r="A16" i="5"/>
  <c r="B16" i="5" s="1"/>
  <c r="A12" i="5"/>
  <c r="B12" i="5" s="1"/>
  <c r="A8" i="5"/>
  <c r="B8" i="5" s="1"/>
  <c r="A4" i="5"/>
  <c r="B4" i="5" s="1"/>
  <c r="A250" i="5"/>
  <c r="B250" i="5" s="1"/>
  <c r="A246" i="5"/>
  <c r="B246" i="5" s="1"/>
  <c r="A242" i="5"/>
  <c r="B242" i="5" s="1"/>
  <c r="A238" i="5"/>
  <c r="B238" i="5" s="1"/>
  <c r="A234" i="5"/>
  <c r="B234" i="5" s="1"/>
  <c r="A230" i="5"/>
  <c r="B230" i="5" s="1"/>
  <c r="A226" i="5"/>
  <c r="B226" i="5" s="1"/>
  <c r="A222" i="5"/>
  <c r="B222" i="5" s="1"/>
  <c r="A218" i="5"/>
  <c r="B218" i="5" s="1"/>
  <c r="A214" i="5"/>
  <c r="B214" i="5" s="1"/>
  <c r="A210" i="5"/>
  <c r="B210" i="5" s="1"/>
  <c r="A206" i="5"/>
  <c r="B206" i="5" s="1"/>
  <c r="A202" i="5"/>
  <c r="B202" i="5" s="1"/>
  <c r="A198" i="5"/>
  <c r="B198" i="5" s="1"/>
  <c r="A194" i="5"/>
  <c r="B194" i="5" s="1"/>
  <c r="A190" i="5"/>
  <c r="B190" i="5" s="1"/>
  <c r="A186" i="5"/>
  <c r="B186" i="5" s="1"/>
  <c r="A182" i="5"/>
  <c r="B182" i="5" s="1"/>
  <c r="A178" i="5"/>
  <c r="B178" i="5" s="1"/>
  <c r="A174" i="5"/>
  <c r="B174" i="5" s="1"/>
  <c r="A170" i="5"/>
  <c r="B170" i="5" s="1"/>
  <c r="A166" i="5"/>
  <c r="B166" i="5" s="1"/>
  <c r="A162" i="5"/>
  <c r="B162" i="5" s="1"/>
  <c r="A158" i="5"/>
  <c r="B158" i="5" s="1"/>
  <c r="A154" i="5"/>
  <c r="B154" i="5" s="1"/>
  <c r="A150" i="5"/>
  <c r="B150" i="5" s="1"/>
  <c r="A146" i="5"/>
  <c r="B146" i="5" s="1"/>
  <c r="A142" i="5"/>
  <c r="B142" i="5" s="1"/>
  <c r="A138" i="5"/>
  <c r="B138" i="5" s="1"/>
  <c r="A134" i="5"/>
  <c r="B134" i="5" s="1"/>
  <c r="A130" i="5"/>
  <c r="B130" i="5" s="1"/>
  <c r="A126" i="5"/>
  <c r="B126" i="5" s="1"/>
  <c r="A122" i="5"/>
  <c r="B122" i="5" s="1"/>
  <c r="A118" i="5"/>
  <c r="B118" i="5" s="1"/>
  <c r="A114" i="5"/>
  <c r="B114" i="5" s="1"/>
  <c r="A110" i="5"/>
  <c r="B110" i="5" s="1"/>
  <c r="A106" i="5"/>
  <c r="B106" i="5" s="1"/>
  <c r="A102" i="5"/>
  <c r="B102" i="5" s="1"/>
  <c r="A98" i="5"/>
  <c r="B98" i="5" s="1"/>
  <c r="A94" i="5"/>
  <c r="B94" i="5" s="1"/>
  <c r="A90" i="5"/>
  <c r="B90" i="5" s="1"/>
  <c r="A86" i="5"/>
  <c r="B86" i="5" s="1"/>
  <c r="A82" i="5"/>
  <c r="B82" i="5" s="1"/>
  <c r="A78" i="5"/>
  <c r="B78" i="5" s="1"/>
  <c r="A74" i="5"/>
  <c r="B74" i="5" s="1"/>
  <c r="A70" i="5"/>
  <c r="B70" i="5" s="1"/>
  <c r="A66" i="5"/>
  <c r="B66" i="5" s="1"/>
  <c r="A62" i="5"/>
  <c r="B62" i="5" s="1"/>
  <c r="A58" i="5"/>
  <c r="B58" i="5" s="1"/>
  <c r="A54" i="5"/>
  <c r="B54" i="5" s="1"/>
  <c r="A50" i="5"/>
  <c r="B50" i="5" s="1"/>
  <c r="A46" i="5"/>
  <c r="B46" i="5" s="1"/>
  <c r="A42" i="5"/>
  <c r="B42" i="5" s="1"/>
  <c r="A38" i="5"/>
  <c r="B38" i="5" s="1"/>
  <c r="A34" i="5"/>
  <c r="B34" i="5" s="1"/>
  <c r="A30" i="5"/>
  <c r="B30" i="5" s="1"/>
  <c r="A26" i="5"/>
  <c r="B26" i="5" s="1"/>
  <c r="A22" i="5"/>
  <c r="B22" i="5" s="1"/>
  <c r="A18" i="5"/>
  <c r="B18" i="5" s="1"/>
  <c r="A14" i="5"/>
  <c r="B14" i="5" s="1"/>
  <c r="A10" i="5"/>
  <c r="B10" i="5" s="1"/>
  <c r="A6" i="5"/>
  <c r="B6" i="5" s="1"/>
  <c r="D8" i="3"/>
  <c r="U8" i="3"/>
  <c r="J8" i="3"/>
  <c r="D4" i="1" l="1"/>
  <c r="D10" i="3" s="1"/>
  <c r="D12" i="1"/>
  <c r="D18" i="3" s="1"/>
  <c r="D20" i="1"/>
  <c r="D26" i="3" s="1"/>
  <c r="D28" i="1"/>
  <c r="D34" i="3" s="1"/>
  <c r="D36" i="1"/>
  <c r="D42" i="3" s="1"/>
  <c r="D44" i="1"/>
  <c r="D50" i="3" s="1"/>
  <c r="D52" i="1"/>
  <c r="D58" i="3" s="1"/>
  <c r="D60" i="1"/>
  <c r="D66" i="3" s="1"/>
  <c r="D68" i="1"/>
  <c r="D74" i="3" s="1"/>
  <c r="D76" i="1"/>
  <c r="D82" i="3" s="1"/>
  <c r="D84" i="1"/>
  <c r="D90" i="3" s="1"/>
  <c r="D92" i="1"/>
  <c r="D98" i="3" s="1"/>
  <c r="D100" i="1"/>
  <c r="D106" i="3" s="1"/>
  <c r="D108" i="1"/>
  <c r="D114" i="3" s="1"/>
  <c r="D116" i="1"/>
  <c r="D122" i="3" s="1"/>
  <c r="D124" i="1"/>
  <c r="D130" i="3" s="1"/>
  <c r="D132" i="1"/>
  <c r="D138" i="3" s="1"/>
  <c r="D140" i="1"/>
  <c r="D146" i="3" s="1"/>
  <c r="D148" i="1"/>
  <c r="D154" i="3" s="1"/>
  <c r="D156" i="1"/>
  <c r="D162" i="3" s="1"/>
  <c r="D164" i="1"/>
  <c r="D170" i="3" s="1"/>
  <c r="D172" i="1"/>
  <c r="D178" i="3" s="1"/>
  <c r="D180" i="1"/>
  <c r="D186" i="3" s="1"/>
  <c r="D188" i="1"/>
  <c r="D194" i="3" s="1"/>
  <c r="D196" i="1"/>
  <c r="D202" i="3" s="1"/>
  <c r="D204" i="1"/>
  <c r="D210" i="3" s="1"/>
  <c r="D212" i="1"/>
  <c r="D218" i="3" s="1"/>
  <c r="D220" i="1"/>
  <c r="D226" i="3" s="1"/>
  <c r="D228" i="1"/>
  <c r="D234" i="3" s="1"/>
  <c r="D236" i="1"/>
  <c r="D242" i="3" s="1"/>
  <c r="D244" i="1"/>
  <c r="D250" i="3" s="1"/>
  <c r="D252" i="1"/>
  <c r="D258" i="3" s="1"/>
  <c r="D260" i="1"/>
  <c r="D266" i="3" s="1"/>
  <c r="D268" i="1"/>
  <c r="D274" i="3" s="1"/>
  <c r="D276" i="1"/>
  <c r="D282" i="3" s="1"/>
  <c r="D284" i="1"/>
  <c r="D290" i="3" s="1"/>
  <c r="D292" i="1"/>
  <c r="D298" i="3" s="1"/>
  <c r="D300" i="1"/>
  <c r="D306" i="3" s="1"/>
  <c r="D308" i="1"/>
  <c r="D314" i="3" s="1"/>
  <c r="D316" i="1"/>
  <c r="D322" i="3" s="1"/>
  <c r="D324" i="1"/>
  <c r="D330" i="3" s="1"/>
  <c r="D332" i="1"/>
  <c r="D338" i="3" s="1"/>
  <c r="D5" i="1"/>
  <c r="D11" i="3" s="1"/>
  <c r="D13" i="1"/>
  <c r="D19" i="3" s="1"/>
  <c r="D21" i="1"/>
  <c r="D27" i="3" s="1"/>
  <c r="D29" i="1"/>
  <c r="D35" i="3" s="1"/>
  <c r="D37" i="1"/>
  <c r="D43" i="3" s="1"/>
  <c r="D45" i="1"/>
  <c r="D51" i="3" s="1"/>
  <c r="D53" i="1"/>
  <c r="D59" i="3" s="1"/>
  <c r="D61" i="1"/>
  <c r="D67" i="3" s="1"/>
  <c r="D69" i="1"/>
  <c r="D75" i="3" s="1"/>
  <c r="D77" i="1"/>
  <c r="D83" i="3" s="1"/>
  <c r="D85" i="1"/>
  <c r="D91" i="3" s="1"/>
  <c r="D93" i="1"/>
  <c r="D99" i="3" s="1"/>
  <c r="D101" i="1"/>
  <c r="D107" i="3" s="1"/>
  <c r="D109" i="1"/>
  <c r="D115" i="3" s="1"/>
  <c r="D117" i="1"/>
  <c r="D123" i="3" s="1"/>
  <c r="D125" i="1"/>
  <c r="D131" i="3" s="1"/>
  <c r="D133" i="1"/>
  <c r="D139" i="3" s="1"/>
  <c r="D141" i="1"/>
  <c r="D147" i="3" s="1"/>
  <c r="D149" i="1"/>
  <c r="D155" i="3" s="1"/>
  <c r="D157" i="1"/>
  <c r="D163" i="3" s="1"/>
  <c r="D165" i="1"/>
  <c r="D171" i="3" s="1"/>
  <c r="D173" i="1"/>
  <c r="D179" i="3" s="1"/>
  <c r="D181" i="1"/>
  <c r="D187" i="3" s="1"/>
  <c r="D189" i="1"/>
  <c r="D195" i="3" s="1"/>
  <c r="D197" i="1"/>
  <c r="D203" i="3" s="1"/>
  <c r="D205" i="1"/>
  <c r="D211" i="3" s="1"/>
  <c r="D213" i="1"/>
  <c r="D219" i="3" s="1"/>
  <c r="D221" i="1"/>
  <c r="D227" i="3" s="1"/>
  <c r="D229" i="1"/>
  <c r="D235" i="3" s="1"/>
  <c r="D237" i="1"/>
  <c r="D243" i="3" s="1"/>
  <c r="D245" i="1"/>
  <c r="D251" i="3" s="1"/>
  <c r="D253" i="1"/>
  <c r="D259" i="3" s="1"/>
  <c r="D261" i="1"/>
  <c r="D267" i="3" s="1"/>
  <c r="D269" i="1"/>
  <c r="D275" i="3" s="1"/>
  <c r="D277" i="1"/>
  <c r="D283" i="3" s="1"/>
  <c r="D285" i="1"/>
  <c r="D291" i="3" s="1"/>
  <c r="D293" i="1"/>
  <c r="D299" i="3" s="1"/>
  <c r="D301" i="1"/>
  <c r="D307" i="3" s="1"/>
  <c r="D309" i="1"/>
  <c r="D315" i="3" s="1"/>
  <c r="D317" i="1"/>
  <c r="D323" i="3" s="1"/>
  <c r="D325" i="1"/>
  <c r="D331" i="3" s="1"/>
  <c r="D333" i="1"/>
  <c r="D339" i="3" s="1"/>
  <c r="D6" i="1"/>
  <c r="D12" i="3" s="1"/>
  <c r="D14" i="1"/>
  <c r="D20" i="3" s="1"/>
  <c r="D22" i="1"/>
  <c r="D28" i="3" s="1"/>
  <c r="D30" i="1"/>
  <c r="D36" i="3" s="1"/>
  <c r="D38" i="1"/>
  <c r="D44" i="3" s="1"/>
  <c r="D46" i="1"/>
  <c r="D52" i="3" s="1"/>
  <c r="D54" i="1"/>
  <c r="D60" i="3" s="1"/>
  <c r="D62" i="1"/>
  <c r="D68" i="3" s="1"/>
  <c r="D70" i="1"/>
  <c r="D76" i="3" s="1"/>
  <c r="D78" i="1"/>
  <c r="D84" i="3" s="1"/>
  <c r="D86" i="1"/>
  <c r="D92" i="3" s="1"/>
  <c r="D94" i="1"/>
  <c r="D100" i="3" s="1"/>
  <c r="D102" i="1"/>
  <c r="D108" i="3" s="1"/>
  <c r="D110" i="1"/>
  <c r="D116" i="3" s="1"/>
  <c r="D118" i="1"/>
  <c r="D124" i="3" s="1"/>
  <c r="D126" i="1"/>
  <c r="D132" i="3" s="1"/>
  <c r="D134" i="1"/>
  <c r="D140" i="3" s="1"/>
  <c r="D142" i="1"/>
  <c r="D148" i="3" s="1"/>
  <c r="D150" i="1"/>
  <c r="D156" i="3" s="1"/>
  <c r="D158" i="1"/>
  <c r="D164" i="3" s="1"/>
  <c r="D166" i="1"/>
  <c r="D172" i="3" s="1"/>
  <c r="D174" i="1"/>
  <c r="D180" i="3" s="1"/>
  <c r="D182" i="1"/>
  <c r="D188" i="3" s="1"/>
  <c r="D190" i="1"/>
  <c r="D196" i="3" s="1"/>
  <c r="D198" i="1"/>
  <c r="D204" i="3" s="1"/>
  <c r="D206" i="1"/>
  <c r="D212" i="3" s="1"/>
  <c r="D214" i="1"/>
  <c r="D220" i="3" s="1"/>
  <c r="D222" i="1"/>
  <c r="D228" i="3" s="1"/>
  <c r="D230" i="1"/>
  <c r="D236" i="3" s="1"/>
  <c r="D238" i="1"/>
  <c r="D244" i="3" s="1"/>
  <c r="D246" i="1"/>
  <c r="D252" i="3" s="1"/>
  <c r="D254" i="1"/>
  <c r="D260" i="3" s="1"/>
  <c r="D262" i="1"/>
  <c r="D268" i="3" s="1"/>
  <c r="D270" i="1"/>
  <c r="D276" i="3" s="1"/>
  <c r="D278" i="1"/>
  <c r="D284" i="3" s="1"/>
  <c r="D286" i="1"/>
  <c r="D292" i="3" s="1"/>
  <c r="D294" i="1"/>
  <c r="D300" i="3" s="1"/>
  <c r="D302" i="1"/>
  <c r="D308" i="3" s="1"/>
  <c r="D310" i="1"/>
  <c r="D316" i="3" s="1"/>
  <c r="D318" i="1"/>
  <c r="D324" i="3" s="1"/>
  <c r="D326" i="1"/>
  <c r="D332" i="3" s="1"/>
  <c r="D334" i="1"/>
  <c r="D340" i="3" s="1"/>
  <c r="D7" i="1"/>
  <c r="D13" i="3" s="1"/>
  <c r="D15" i="1"/>
  <c r="D21" i="3" s="1"/>
  <c r="D23" i="1"/>
  <c r="D29" i="3" s="1"/>
  <c r="D31" i="1"/>
  <c r="D37" i="3" s="1"/>
  <c r="D39" i="1"/>
  <c r="D45" i="3" s="1"/>
  <c r="D47" i="1"/>
  <c r="D53" i="3" s="1"/>
  <c r="D55" i="1"/>
  <c r="D61" i="3" s="1"/>
  <c r="D63" i="1"/>
  <c r="D69" i="3" s="1"/>
  <c r="D71" i="1"/>
  <c r="D77" i="3" s="1"/>
  <c r="D79" i="1"/>
  <c r="D85" i="3" s="1"/>
  <c r="D87" i="1"/>
  <c r="D93" i="3" s="1"/>
  <c r="D95" i="1"/>
  <c r="D101" i="3" s="1"/>
  <c r="D103" i="1"/>
  <c r="D109" i="3" s="1"/>
  <c r="D111" i="1"/>
  <c r="D117" i="3" s="1"/>
  <c r="D119" i="1"/>
  <c r="D125" i="3" s="1"/>
  <c r="D127" i="1"/>
  <c r="D133" i="3" s="1"/>
  <c r="D135" i="1"/>
  <c r="D141" i="3" s="1"/>
  <c r="D143" i="1"/>
  <c r="D149" i="3" s="1"/>
  <c r="D151" i="1"/>
  <c r="D157" i="3" s="1"/>
  <c r="D159" i="1"/>
  <c r="D165" i="3" s="1"/>
  <c r="D167" i="1"/>
  <c r="D173" i="3" s="1"/>
  <c r="D175" i="1"/>
  <c r="D181" i="3" s="1"/>
  <c r="D183" i="1"/>
  <c r="D189" i="3" s="1"/>
  <c r="D191" i="1"/>
  <c r="D197" i="3" s="1"/>
  <c r="D199" i="1"/>
  <c r="D205" i="3" s="1"/>
  <c r="D207" i="1"/>
  <c r="D213" i="3" s="1"/>
  <c r="D215" i="1"/>
  <c r="D221" i="3" s="1"/>
  <c r="D223" i="1"/>
  <c r="D229" i="3" s="1"/>
  <c r="D231" i="1"/>
  <c r="D237" i="3" s="1"/>
  <c r="D239" i="1"/>
  <c r="D245" i="3" s="1"/>
  <c r="D247" i="1"/>
  <c r="D253" i="3" s="1"/>
  <c r="D255" i="1"/>
  <c r="D261" i="3" s="1"/>
  <c r="D263" i="1"/>
  <c r="D269" i="3" s="1"/>
  <c r="D271" i="1"/>
  <c r="D277" i="3" s="1"/>
  <c r="D279" i="1"/>
  <c r="D285" i="3" s="1"/>
  <c r="D287" i="1"/>
  <c r="D293" i="3" s="1"/>
  <c r="D295" i="1"/>
  <c r="D301" i="3" s="1"/>
  <c r="D303" i="1"/>
  <c r="D309" i="3" s="1"/>
  <c r="D311" i="1"/>
  <c r="D317" i="3" s="1"/>
  <c r="D319" i="1"/>
  <c r="D325" i="3" s="1"/>
  <c r="D327" i="1"/>
  <c r="D333" i="3" s="1"/>
  <c r="D335" i="1"/>
  <c r="D341" i="3" s="1"/>
  <c r="D8" i="1"/>
  <c r="D14" i="3" s="1"/>
  <c r="D16" i="1"/>
  <c r="D22" i="3" s="1"/>
  <c r="D24" i="1"/>
  <c r="D30" i="3" s="1"/>
  <c r="D32" i="1"/>
  <c r="D38" i="3" s="1"/>
  <c r="D40" i="1"/>
  <c r="D46" i="3" s="1"/>
  <c r="D48" i="1"/>
  <c r="D54" i="3" s="1"/>
  <c r="D56" i="1"/>
  <c r="D62" i="3" s="1"/>
  <c r="D64" i="1"/>
  <c r="D70" i="3" s="1"/>
  <c r="D72" i="1"/>
  <c r="D78" i="3" s="1"/>
  <c r="D80" i="1"/>
  <c r="D86" i="3" s="1"/>
  <c r="D88" i="1"/>
  <c r="D94" i="3" s="1"/>
  <c r="D96" i="1"/>
  <c r="D102" i="3" s="1"/>
  <c r="D104" i="1"/>
  <c r="D110" i="3" s="1"/>
  <c r="D112" i="1"/>
  <c r="D118" i="3" s="1"/>
  <c r="D120" i="1"/>
  <c r="D126" i="3" s="1"/>
  <c r="D128" i="1"/>
  <c r="D134" i="3" s="1"/>
  <c r="D136" i="1"/>
  <c r="D142" i="3" s="1"/>
  <c r="D144" i="1"/>
  <c r="D150" i="3" s="1"/>
  <c r="D152" i="1"/>
  <c r="D158" i="3" s="1"/>
  <c r="D160" i="1"/>
  <c r="D166" i="3" s="1"/>
  <c r="D168" i="1"/>
  <c r="D174" i="3" s="1"/>
  <c r="D176" i="1"/>
  <c r="D182" i="3" s="1"/>
  <c r="D184" i="1"/>
  <c r="D190" i="3" s="1"/>
  <c r="D192" i="1"/>
  <c r="D198" i="3" s="1"/>
  <c r="D200" i="1"/>
  <c r="D206" i="3" s="1"/>
  <c r="D208" i="1"/>
  <c r="D214" i="3" s="1"/>
  <c r="D216" i="1"/>
  <c r="D222" i="3" s="1"/>
  <c r="D224" i="1"/>
  <c r="D230" i="3" s="1"/>
  <c r="D232" i="1"/>
  <c r="D238" i="3" s="1"/>
  <c r="D240" i="1"/>
  <c r="D246" i="3" s="1"/>
  <c r="D248" i="1"/>
  <c r="D254" i="3" s="1"/>
  <c r="D256" i="1"/>
  <c r="D262" i="3" s="1"/>
  <c r="D264" i="1"/>
  <c r="D270" i="3" s="1"/>
  <c r="D272" i="1"/>
  <c r="D278" i="3" s="1"/>
  <c r="D280" i="1"/>
  <c r="D286" i="3" s="1"/>
  <c r="D288" i="1"/>
  <c r="D294" i="3" s="1"/>
  <c r="D296" i="1"/>
  <c r="D302" i="3" s="1"/>
  <c r="D304" i="1"/>
  <c r="D310" i="3" s="1"/>
  <c r="D312" i="1"/>
  <c r="D318" i="3" s="1"/>
  <c r="D320" i="1"/>
  <c r="D326" i="3" s="1"/>
  <c r="D328" i="1"/>
  <c r="D334" i="3" s="1"/>
  <c r="D336" i="1"/>
  <c r="D342" i="3" s="1"/>
  <c r="D9" i="1"/>
  <c r="D15" i="3" s="1"/>
  <c r="D17" i="1"/>
  <c r="D23" i="3" s="1"/>
  <c r="D25" i="1"/>
  <c r="D31" i="3" s="1"/>
  <c r="D33" i="1"/>
  <c r="D39" i="3" s="1"/>
  <c r="D41" i="1"/>
  <c r="D47" i="3" s="1"/>
  <c r="D49" i="1"/>
  <c r="D55" i="3" s="1"/>
  <c r="D57" i="1"/>
  <c r="D63" i="3" s="1"/>
  <c r="D65" i="1"/>
  <c r="D71" i="3" s="1"/>
  <c r="D73" i="1"/>
  <c r="D79" i="3" s="1"/>
  <c r="D81" i="1"/>
  <c r="D87" i="3" s="1"/>
  <c r="D89" i="1"/>
  <c r="D95" i="3" s="1"/>
  <c r="D97" i="1"/>
  <c r="D103" i="3" s="1"/>
  <c r="D105" i="1"/>
  <c r="D111" i="3" s="1"/>
  <c r="D113" i="1"/>
  <c r="D119" i="3" s="1"/>
  <c r="D121" i="1"/>
  <c r="D127" i="3" s="1"/>
  <c r="D129" i="1"/>
  <c r="D135" i="3" s="1"/>
  <c r="D137" i="1"/>
  <c r="D143" i="3" s="1"/>
  <c r="D145" i="1"/>
  <c r="D151" i="3" s="1"/>
  <c r="D153" i="1"/>
  <c r="D159" i="3" s="1"/>
  <c r="D161" i="1"/>
  <c r="D167" i="3" s="1"/>
  <c r="D169" i="1"/>
  <c r="D175" i="3" s="1"/>
  <c r="D177" i="1"/>
  <c r="D183" i="3" s="1"/>
  <c r="D185" i="1"/>
  <c r="D191" i="3" s="1"/>
  <c r="D193" i="1"/>
  <c r="D199" i="3" s="1"/>
  <c r="D201" i="1"/>
  <c r="D207" i="3" s="1"/>
  <c r="D209" i="1"/>
  <c r="D215" i="3" s="1"/>
  <c r="D217" i="1"/>
  <c r="D223" i="3" s="1"/>
  <c r="D225" i="1"/>
  <c r="D231" i="3" s="1"/>
  <c r="D233" i="1"/>
  <c r="D239" i="3" s="1"/>
  <c r="D241" i="1"/>
  <c r="D247" i="3" s="1"/>
  <c r="D249" i="1"/>
  <c r="D255" i="3" s="1"/>
  <c r="D257" i="1"/>
  <c r="D263" i="3" s="1"/>
  <c r="D265" i="1"/>
  <c r="D271" i="3" s="1"/>
  <c r="D273" i="1"/>
  <c r="D279" i="3" s="1"/>
  <c r="D281" i="1"/>
  <c r="D287" i="3" s="1"/>
  <c r="D289" i="1"/>
  <c r="D295" i="3" s="1"/>
  <c r="D297" i="1"/>
  <c r="D303" i="3" s="1"/>
  <c r="D305" i="1"/>
  <c r="D311" i="3" s="1"/>
  <c r="D313" i="1"/>
  <c r="D319" i="3" s="1"/>
  <c r="D321" i="1"/>
  <c r="D327" i="3" s="1"/>
  <c r="D329" i="1"/>
  <c r="D335" i="3" s="1"/>
  <c r="D337" i="1"/>
  <c r="D343" i="3" s="1"/>
  <c r="D345" i="1"/>
  <c r="D351" i="3" s="1"/>
  <c r="C8" i="1"/>
  <c r="B14" i="3" s="1"/>
  <c r="C16" i="1"/>
  <c r="B22" i="3" s="1"/>
  <c r="D10" i="1"/>
  <c r="D16" i="3" s="1"/>
  <c r="D18" i="1"/>
  <c r="D24" i="3" s="1"/>
  <c r="D26" i="1"/>
  <c r="D32" i="3" s="1"/>
  <c r="D34" i="1"/>
  <c r="D40" i="3" s="1"/>
  <c r="D42" i="1"/>
  <c r="D48" i="3" s="1"/>
  <c r="D50" i="1"/>
  <c r="D56" i="3" s="1"/>
  <c r="D58" i="1"/>
  <c r="D64" i="3" s="1"/>
  <c r="D66" i="1"/>
  <c r="D72" i="3" s="1"/>
  <c r="D74" i="1"/>
  <c r="D80" i="3" s="1"/>
  <c r="D82" i="1"/>
  <c r="D88" i="3" s="1"/>
  <c r="D90" i="1"/>
  <c r="D96" i="3" s="1"/>
  <c r="D98" i="1"/>
  <c r="D104" i="3" s="1"/>
  <c r="D106" i="1"/>
  <c r="D112" i="3" s="1"/>
  <c r="D114" i="1"/>
  <c r="D120" i="3" s="1"/>
  <c r="D122" i="1"/>
  <c r="D128" i="3" s="1"/>
  <c r="D130" i="1"/>
  <c r="D136" i="3" s="1"/>
  <c r="D138" i="1"/>
  <c r="D144" i="3" s="1"/>
  <c r="D146" i="1"/>
  <c r="D152" i="3" s="1"/>
  <c r="D154" i="1"/>
  <c r="D160" i="3" s="1"/>
  <c r="D162" i="1"/>
  <c r="D168" i="3" s="1"/>
  <c r="D170" i="1"/>
  <c r="D176" i="3" s="1"/>
  <c r="D178" i="1"/>
  <c r="D184" i="3" s="1"/>
  <c r="D186" i="1"/>
  <c r="D192" i="3" s="1"/>
  <c r="D194" i="1"/>
  <c r="D200" i="3" s="1"/>
  <c r="D202" i="1"/>
  <c r="D208" i="3" s="1"/>
  <c r="D210" i="1"/>
  <c r="D216" i="3" s="1"/>
  <c r="D218" i="1"/>
  <c r="D224" i="3" s="1"/>
  <c r="D226" i="1"/>
  <c r="D232" i="3" s="1"/>
  <c r="D234" i="1"/>
  <c r="D240" i="3" s="1"/>
  <c r="D242" i="1"/>
  <c r="D248" i="3" s="1"/>
  <c r="D250" i="1"/>
  <c r="D256" i="3" s="1"/>
  <c r="D258" i="1"/>
  <c r="D264" i="3" s="1"/>
  <c r="D266" i="1"/>
  <c r="D272" i="3" s="1"/>
  <c r="D274" i="1"/>
  <c r="D280" i="3" s="1"/>
  <c r="D282" i="1"/>
  <c r="D288" i="3" s="1"/>
  <c r="D290" i="1"/>
  <c r="D296" i="3" s="1"/>
  <c r="D298" i="1"/>
  <c r="D304" i="3" s="1"/>
  <c r="D306" i="1"/>
  <c r="D312" i="3" s="1"/>
  <c r="D314" i="1"/>
  <c r="D320" i="3" s="1"/>
  <c r="D322" i="1"/>
  <c r="D328" i="3" s="1"/>
  <c r="D330" i="1"/>
  <c r="D336" i="3" s="1"/>
  <c r="D338" i="1"/>
  <c r="D344" i="3" s="1"/>
  <c r="D346" i="1"/>
  <c r="D352" i="3" s="1"/>
  <c r="C9" i="1"/>
  <c r="B15" i="3" s="1"/>
  <c r="C17" i="1"/>
  <c r="B23" i="3" s="1"/>
  <c r="C25" i="1"/>
  <c r="B31" i="3" s="1"/>
  <c r="C33" i="1"/>
  <c r="B39" i="3" s="1"/>
  <c r="C41" i="1"/>
  <c r="B47" i="3" s="1"/>
  <c r="C49" i="1"/>
  <c r="B55" i="3" s="1"/>
  <c r="C57" i="1"/>
  <c r="B63" i="3" s="1"/>
  <c r="C65" i="1"/>
  <c r="B71" i="3" s="1"/>
  <c r="C73" i="1"/>
  <c r="B79" i="3" s="1"/>
  <c r="C81" i="1"/>
  <c r="B87" i="3" s="1"/>
  <c r="C89" i="1"/>
  <c r="B95" i="3" s="1"/>
  <c r="C97" i="1"/>
  <c r="B103" i="3" s="1"/>
  <c r="C105" i="1"/>
  <c r="B111" i="3" s="1"/>
  <c r="C113" i="1"/>
  <c r="B119" i="3" s="1"/>
  <c r="C121" i="1"/>
  <c r="B127" i="3" s="1"/>
  <c r="C129" i="1"/>
  <c r="B135" i="3" s="1"/>
  <c r="C137" i="1"/>
  <c r="B143" i="3" s="1"/>
  <c r="C145" i="1"/>
  <c r="B151" i="3" s="1"/>
  <c r="C153" i="1"/>
  <c r="B159" i="3" s="1"/>
  <c r="C161" i="1"/>
  <c r="B167" i="3" s="1"/>
  <c r="C169" i="1"/>
  <c r="B175" i="3" s="1"/>
  <c r="C177" i="1"/>
  <c r="B183" i="3" s="1"/>
  <c r="C185" i="1"/>
  <c r="B191" i="3" s="1"/>
  <c r="C193" i="1"/>
  <c r="B199" i="3" s="1"/>
  <c r="C201" i="1"/>
  <c r="B207" i="3" s="1"/>
  <c r="C209" i="1"/>
  <c r="B215" i="3" s="1"/>
  <c r="C217" i="1"/>
  <c r="B223" i="3" s="1"/>
  <c r="C225" i="1"/>
  <c r="B231" i="3" s="1"/>
  <c r="C233" i="1"/>
  <c r="B239" i="3" s="1"/>
  <c r="C241" i="1"/>
  <c r="B247" i="3" s="1"/>
  <c r="C249" i="1"/>
  <c r="B255" i="3" s="1"/>
  <c r="C257" i="1"/>
  <c r="B263" i="3" s="1"/>
  <c r="C265" i="1"/>
  <c r="B271" i="3" s="1"/>
  <c r="C273" i="1"/>
  <c r="B279" i="3" s="1"/>
  <c r="C281" i="1"/>
  <c r="B287" i="3" s="1"/>
  <c r="C289" i="1"/>
  <c r="B295" i="3" s="1"/>
  <c r="C297" i="1"/>
  <c r="B303" i="3" s="1"/>
  <c r="C305" i="1"/>
  <c r="B311" i="3" s="1"/>
  <c r="C313" i="1"/>
  <c r="B319" i="3" s="1"/>
  <c r="C321" i="1"/>
  <c r="B327" i="3" s="1"/>
  <c r="C329" i="1"/>
  <c r="B335" i="3" s="1"/>
  <c r="C337" i="1"/>
  <c r="B343" i="3" s="1"/>
  <c r="D11" i="1"/>
  <c r="D17" i="3" s="1"/>
  <c r="D75" i="1"/>
  <c r="D81" i="3" s="1"/>
  <c r="D139" i="1"/>
  <c r="D145" i="3" s="1"/>
  <c r="D203" i="1"/>
  <c r="D209" i="3" s="1"/>
  <c r="D267" i="1"/>
  <c r="D273" i="3" s="1"/>
  <c r="D331" i="1"/>
  <c r="D337" i="3" s="1"/>
  <c r="D3" i="1"/>
  <c r="D9" i="3" s="1"/>
  <c r="E9" i="3" s="1"/>
  <c r="C13" i="1"/>
  <c r="B19" i="3" s="1"/>
  <c r="C23" i="1"/>
  <c r="B29" i="3" s="1"/>
  <c r="C32" i="1"/>
  <c r="B38" i="3" s="1"/>
  <c r="C42" i="1"/>
  <c r="B48" i="3" s="1"/>
  <c r="C51" i="1"/>
  <c r="B57" i="3" s="1"/>
  <c r="C60" i="1"/>
  <c r="B66" i="3" s="1"/>
  <c r="C69" i="1"/>
  <c r="B75" i="3" s="1"/>
  <c r="C78" i="1"/>
  <c r="B84" i="3" s="1"/>
  <c r="C87" i="1"/>
  <c r="B93" i="3" s="1"/>
  <c r="C96" i="1"/>
  <c r="B102" i="3" s="1"/>
  <c r="C106" i="1"/>
  <c r="B112" i="3" s="1"/>
  <c r="C115" i="1"/>
  <c r="B121" i="3" s="1"/>
  <c r="C124" i="1"/>
  <c r="B130" i="3" s="1"/>
  <c r="C133" i="1"/>
  <c r="B139" i="3" s="1"/>
  <c r="C142" i="1"/>
  <c r="B148" i="3" s="1"/>
  <c r="C151" i="1"/>
  <c r="B157" i="3" s="1"/>
  <c r="C160" i="1"/>
  <c r="B166" i="3" s="1"/>
  <c r="C170" i="1"/>
  <c r="B176" i="3" s="1"/>
  <c r="C179" i="1"/>
  <c r="B185" i="3" s="1"/>
  <c r="C188" i="1"/>
  <c r="B194" i="3" s="1"/>
  <c r="C197" i="1"/>
  <c r="B203" i="3" s="1"/>
  <c r="C206" i="1"/>
  <c r="B212" i="3" s="1"/>
  <c r="C215" i="1"/>
  <c r="B221" i="3" s="1"/>
  <c r="C224" i="1"/>
  <c r="B230" i="3" s="1"/>
  <c r="C234" i="1"/>
  <c r="B240" i="3" s="1"/>
  <c r="C243" i="1"/>
  <c r="B249" i="3" s="1"/>
  <c r="C252" i="1"/>
  <c r="B258" i="3" s="1"/>
  <c r="C261" i="1"/>
  <c r="B267" i="3" s="1"/>
  <c r="C270" i="1"/>
  <c r="B276" i="3" s="1"/>
  <c r="C279" i="1"/>
  <c r="B285" i="3" s="1"/>
  <c r="C288" i="1"/>
  <c r="B294" i="3" s="1"/>
  <c r="D19" i="1"/>
  <c r="D25" i="3" s="1"/>
  <c r="D83" i="1"/>
  <c r="D89" i="3" s="1"/>
  <c r="D147" i="1"/>
  <c r="D153" i="3" s="1"/>
  <c r="D211" i="1"/>
  <c r="D217" i="3" s="1"/>
  <c r="D275" i="1"/>
  <c r="D281" i="3" s="1"/>
  <c r="D339" i="1"/>
  <c r="D345" i="3" s="1"/>
  <c r="C4" i="1"/>
  <c r="B10" i="3" s="1"/>
  <c r="C14" i="1"/>
  <c r="B20" i="3" s="1"/>
  <c r="D27" i="1"/>
  <c r="D33" i="3" s="1"/>
  <c r="D91" i="1"/>
  <c r="D97" i="3" s="1"/>
  <c r="D155" i="1"/>
  <c r="D161" i="3" s="1"/>
  <c r="D219" i="1"/>
  <c r="D225" i="3" s="1"/>
  <c r="D283" i="1"/>
  <c r="D289" i="3" s="1"/>
  <c r="D340" i="1"/>
  <c r="D346" i="3" s="1"/>
  <c r="C5" i="1"/>
  <c r="B11" i="3" s="1"/>
  <c r="C15" i="1"/>
  <c r="B21" i="3" s="1"/>
  <c r="C26" i="1"/>
  <c r="B32" i="3" s="1"/>
  <c r="C35" i="1"/>
  <c r="B41" i="3" s="1"/>
  <c r="C44" i="1"/>
  <c r="B50" i="3" s="1"/>
  <c r="C53" i="1"/>
  <c r="B59" i="3" s="1"/>
  <c r="C62" i="1"/>
  <c r="B68" i="3" s="1"/>
  <c r="D35" i="1"/>
  <c r="D41" i="3" s="1"/>
  <c r="D99" i="1"/>
  <c r="D105" i="3" s="1"/>
  <c r="D163" i="1"/>
  <c r="D169" i="3" s="1"/>
  <c r="D227" i="1"/>
  <c r="D233" i="3" s="1"/>
  <c r="D291" i="1"/>
  <c r="D297" i="3" s="1"/>
  <c r="D341" i="1"/>
  <c r="D347" i="3" s="1"/>
  <c r="C6" i="1"/>
  <c r="B12" i="3" s="1"/>
  <c r="C18" i="1"/>
  <c r="B24" i="3" s="1"/>
  <c r="C27" i="1"/>
  <c r="B33" i="3" s="1"/>
  <c r="C36" i="1"/>
  <c r="B42" i="3" s="1"/>
  <c r="C45" i="1"/>
  <c r="B51" i="3" s="1"/>
  <c r="C54" i="1"/>
  <c r="B60" i="3" s="1"/>
  <c r="D43" i="1"/>
  <c r="D49" i="3" s="1"/>
  <c r="D107" i="1"/>
  <c r="D113" i="3" s="1"/>
  <c r="D171" i="1"/>
  <c r="D177" i="3" s="1"/>
  <c r="D235" i="1"/>
  <c r="D241" i="3" s="1"/>
  <c r="D299" i="1"/>
  <c r="D305" i="3" s="1"/>
  <c r="D342" i="1"/>
  <c r="D348" i="3" s="1"/>
  <c r="C7" i="1"/>
  <c r="B13" i="3" s="1"/>
  <c r="C19" i="1"/>
  <c r="B25" i="3" s="1"/>
  <c r="C28" i="1"/>
  <c r="B34" i="3" s="1"/>
  <c r="D51" i="1"/>
  <c r="D57" i="3" s="1"/>
  <c r="D115" i="1"/>
  <c r="D121" i="3" s="1"/>
  <c r="D179" i="1"/>
  <c r="D185" i="3" s="1"/>
  <c r="D243" i="1"/>
  <c r="D249" i="3" s="1"/>
  <c r="D307" i="1"/>
  <c r="D313" i="3" s="1"/>
  <c r="D343" i="1"/>
  <c r="D349" i="3" s="1"/>
  <c r="C10" i="1"/>
  <c r="B16" i="3" s="1"/>
  <c r="C20" i="1"/>
  <c r="B26" i="3" s="1"/>
  <c r="C29" i="1"/>
  <c r="B35" i="3" s="1"/>
  <c r="C38" i="1"/>
  <c r="B44" i="3" s="1"/>
  <c r="C47" i="1"/>
  <c r="B53" i="3" s="1"/>
  <c r="C56" i="1"/>
  <c r="B62" i="3" s="1"/>
  <c r="C66" i="1"/>
  <c r="B72" i="3" s="1"/>
  <c r="C75" i="1"/>
  <c r="B81" i="3" s="1"/>
  <c r="C84" i="1"/>
  <c r="B90" i="3" s="1"/>
  <c r="C93" i="1"/>
  <c r="B99" i="3" s="1"/>
  <c r="C102" i="1"/>
  <c r="B108" i="3" s="1"/>
  <c r="C111" i="1"/>
  <c r="B117" i="3" s="1"/>
  <c r="C120" i="1"/>
  <c r="B126" i="3" s="1"/>
  <c r="C130" i="1"/>
  <c r="B136" i="3" s="1"/>
  <c r="C139" i="1"/>
  <c r="B145" i="3" s="1"/>
  <c r="C148" i="1"/>
  <c r="B154" i="3" s="1"/>
  <c r="C157" i="1"/>
  <c r="B163" i="3" s="1"/>
  <c r="C166" i="1"/>
  <c r="B172" i="3" s="1"/>
  <c r="C175" i="1"/>
  <c r="B181" i="3" s="1"/>
  <c r="C184" i="1"/>
  <c r="B190" i="3" s="1"/>
  <c r="C194" i="1"/>
  <c r="B200" i="3" s="1"/>
  <c r="C203" i="1"/>
  <c r="B209" i="3" s="1"/>
  <c r="C212" i="1"/>
  <c r="B218" i="3" s="1"/>
  <c r="C221" i="1"/>
  <c r="B227" i="3" s="1"/>
  <c r="C230" i="1"/>
  <c r="B236" i="3" s="1"/>
  <c r="C239" i="1"/>
  <c r="B245" i="3" s="1"/>
  <c r="C248" i="1"/>
  <c r="B254" i="3" s="1"/>
  <c r="C258" i="1"/>
  <c r="B264" i="3" s="1"/>
  <c r="C267" i="1"/>
  <c r="B273" i="3" s="1"/>
  <c r="C276" i="1"/>
  <c r="B282" i="3" s="1"/>
  <c r="C285" i="1"/>
  <c r="B291" i="3" s="1"/>
  <c r="C294" i="1"/>
  <c r="B300" i="3" s="1"/>
  <c r="C303" i="1"/>
  <c r="B309" i="3" s="1"/>
  <c r="C312" i="1"/>
  <c r="B318" i="3" s="1"/>
  <c r="C322" i="1"/>
  <c r="B328" i="3" s="1"/>
  <c r="C331" i="1"/>
  <c r="B337" i="3" s="1"/>
  <c r="C340" i="1"/>
  <c r="B346" i="3" s="1"/>
  <c r="C3" i="1"/>
  <c r="B9" i="3" s="1"/>
  <c r="B11" i="1"/>
  <c r="A17" i="3" s="1"/>
  <c r="B19" i="1"/>
  <c r="A25" i="3" s="1"/>
  <c r="B27" i="1"/>
  <c r="A33" i="3" s="1"/>
  <c r="B35" i="1"/>
  <c r="A41" i="3" s="1"/>
  <c r="B43" i="1"/>
  <c r="A49" i="3" s="1"/>
  <c r="B51" i="1"/>
  <c r="A57" i="3" s="1"/>
  <c r="B59" i="1"/>
  <c r="A65" i="3" s="1"/>
  <c r="B67" i="1"/>
  <c r="A73" i="3" s="1"/>
  <c r="B75" i="1"/>
  <c r="A81" i="3" s="1"/>
  <c r="B83" i="1"/>
  <c r="A89" i="3" s="1"/>
  <c r="B91" i="1"/>
  <c r="A97" i="3" s="1"/>
  <c r="B99" i="1"/>
  <c r="A105" i="3" s="1"/>
  <c r="B107" i="1"/>
  <c r="A113" i="3" s="1"/>
  <c r="B115" i="1"/>
  <c r="A121" i="3" s="1"/>
  <c r="B123" i="1"/>
  <c r="A129" i="3" s="1"/>
  <c r="B131" i="1"/>
  <c r="A137" i="3" s="1"/>
  <c r="B139" i="1"/>
  <c r="A145" i="3" s="1"/>
  <c r="B147" i="1"/>
  <c r="A153" i="3" s="1"/>
  <c r="B155" i="1"/>
  <c r="A161" i="3" s="1"/>
  <c r="B163" i="1"/>
  <c r="A169" i="3" s="1"/>
  <c r="B171" i="1"/>
  <c r="A177" i="3" s="1"/>
  <c r="B179" i="1"/>
  <c r="A185" i="3" s="1"/>
  <c r="B187" i="1"/>
  <c r="A193" i="3" s="1"/>
  <c r="B195" i="1"/>
  <c r="A201" i="3" s="1"/>
  <c r="B203" i="1"/>
  <c r="A209" i="3" s="1"/>
  <c r="B211" i="1"/>
  <c r="A217" i="3" s="1"/>
  <c r="B219" i="1"/>
  <c r="A225" i="3" s="1"/>
  <c r="B227" i="1"/>
  <c r="A233" i="3" s="1"/>
  <c r="B235" i="1"/>
  <c r="A241" i="3" s="1"/>
  <c r="B243" i="1"/>
  <c r="A249" i="3" s="1"/>
  <c r="B251" i="1"/>
  <c r="A257" i="3" s="1"/>
  <c r="B259" i="1"/>
  <c r="A265" i="3" s="1"/>
  <c r="B267" i="1"/>
  <c r="A273" i="3" s="1"/>
  <c r="B275" i="1"/>
  <c r="A281" i="3" s="1"/>
  <c r="B283" i="1"/>
  <c r="A289" i="3" s="1"/>
  <c r="B291" i="1"/>
  <c r="A297" i="3" s="1"/>
  <c r="B299" i="1"/>
  <c r="A305" i="3" s="1"/>
  <c r="B307" i="1"/>
  <c r="A313" i="3" s="1"/>
  <c r="B315" i="1"/>
  <c r="A321" i="3" s="1"/>
  <c r="B323" i="1"/>
  <c r="A329" i="3" s="1"/>
  <c r="B331" i="1"/>
  <c r="A337" i="3" s="1"/>
  <c r="D59" i="1"/>
  <c r="D65" i="3" s="1"/>
  <c r="D315" i="1"/>
  <c r="D321" i="3" s="1"/>
  <c r="C24" i="1"/>
  <c r="B30" i="3" s="1"/>
  <c r="C46" i="1"/>
  <c r="B52" i="3" s="1"/>
  <c r="C63" i="1"/>
  <c r="B69" i="3" s="1"/>
  <c r="C76" i="1"/>
  <c r="B82" i="3" s="1"/>
  <c r="C88" i="1"/>
  <c r="B94" i="3" s="1"/>
  <c r="C100" i="1"/>
  <c r="B106" i="3" s="1"/>
  <c r="C112" i="1"/>
  <c r="B118" i="3" s="1"/>
  <c r="C125" i="1"/>
  <c r="B131" i="3" s="1"/>
  <c r="C136" i="1"/>
  <c r="B142" i="3" s="1"/>
  <c r="C149" i="1"/>
  <c r="B155" i="3" s="1"/>
  <c r="C162" i="1"/>
  <c r="B168" i="3" s="1"/>
  <c r="C173" i="1"/>
  <c r="B179" i="3" s="1"/>
  <c r="C186" i="1"/>
  <c r="B192" i="3" s="1"/>
  <c r="C198" i="1"/>
  <c r="B204" i="3" s="1"/>
  <c r="C210" i="1"/>
  <c r="B216" i="3" s="1"/>
  <c r="C222" i="1"/>
  <c r="B228" i="3" s="1"/>
  <c r="C235" i="1"/>
  <c r="B241" i="3" s="1"/>
  <c r="C246" i="1"/>
  <c r="B252" i="3" s="1"/>
  <c r="C259" i="1"/>
  <c r="B265" i="3" s="1"/>
  <c r="C271" i="1"/>
  <c r="B277" i="3" s="1"/>
  <c r="C283" i="1"/>
  <c r="B289" i="3" s="1"/>
  <c r="C295" i="1"/>
  <c r="B301" i="3" s="1"/>
  <c r="C306" i="1"/>
  <c r="B312" i="3" s="1"/>
  <c r="C316" i="1"/>
  <c r="B322" i="3" s="1"/>
  <c r="C326" i="1"/>
  <c r="B332" i="3" s="1"/>
  <c r="C336" i="1"/>
  <c r="B342" i="3" s="1"/>
  <c r="C346" i="1"/>
  <c r="B352" i="3" s="1"/>
  <c r="B10" i="1"/>
  <c r="A16" i="3" s="1"/>
  <c r="B20" i="1"/>
  <c r="A26" i="3" s="1"/>
  <c r="B29" i="1"/>
  <c r="A35" i="3" s="1"/>
  <c r="B38" i="1"/>
  <c r="A44" i="3" s="1"/>
  <c r="B47" i="1"/>
  <c r="A53" i="3" s="1"/>
  <c r="B56" i="1"/>
  <c r="A62" i="3" s="1"/>
  <c r="B65" i="1"/>
  <c r="A71" i="3" s="1"/>
  <c r="B74" i="1"/>
  <c r="A80" i="3" s="1"/>
  <c r="B84" i="1"/>
  <c r="A90" i="3" s="1"/>
  <c r="B93" i="1"/>
  <c r="A99" i="3" s="1"/>
  <c r="B102" i="1"/>
  <c r="A108" i="3" s="1"/>
  <c r="B111" i="1"/>
  <c r="A117" i="3" s="1"/>
  <c r="B120" i="1"/>
  <c r="A126" i="3" s="1"/>
  <c r="B129" i="1"/>
  <c r="A135" i="3" s="1"/>
  <c r="B138" i="1"/>
  <c r="A144" i="3" s="1"/>
  <c r="B148" i="1"/>
  <c r="A154" i="3" s="1"/>
  <c r="B157" i="1"/>
  <c r="A163" i="3" s="1"/>
  <c r="B166" i="1"/>
  <c r="A172" i="3" s="1"/>
  <c r="B175" i="1"/>
  <c r="A181" i="3" s="1"/>
  <c r="B184" i="1"/>
  <c r="A190" i="3" s="1"/>
  <c r="B193" i="1"/>
  <c r="A199" i="3" s="1"/>
  <c r="B202" i="1"/>
  <c r="A208" i="3" s="1"/>
  <c r="B212" i="1"/>
  <c r="A218" i="3" s="1"/>
  <c r="B221" i="1"/>
  <c r="A227" i="3" s="1"/>
  <c r="B230" i="1"/>
  <c r="A236" i="3" s="1"/>
  <c r="B239" i="1"/>
  <c r="A245" i="3" s="1"/>
  <c r="B248" i="1"/>
  <c r="A254" i="3" s="1"/>
  <c r="B257" i="1"/>
  <c r="A263" i="3" s="1"/>
  <c r="B266" i="1"/>
  <c r="A272" i="3" s="1"/>
  <c r="B276" i="1"/>
  <c r="A282" i="3" s="1"/>
  <c r="B285" i="1"/>
  <c r="A291" i="3" s="1"/>
  <c r="B294" i="1"/>
  <c r="A300" i="3" s="1"/>
  <c r="B303" i="1"/>
  <c r="A309" i="3" s="1"/>
  <c r="B312" i="1"/>
  <c r="A318" i="3" s="1"/>
  <c r="B321" i="1"/>
  <c r="A327" i="3" s="1"/>
  <c r="B330" i="1"/>
  <c r="A336" i="3" s="1"/>
  <c r="B339" i="1"/>
  <c r="A345" i="3" s="1"/>
  <c r="B347" i="1"/>
  <c r="A353" i="3" s="1"/>
  <c r="C59" i="1"/>
  <c r="B65" i="3" s="1"/>
  <c r="C98" i="1"/>
  <c r="B104" i="3" s="1"/>
  <c r="C146" i="1"/>
  <c r="B152" i="3" s="1"/>
  <c r="C195" i="1"/>
  <c r="B201" i="3" s="1"/>
  <c r="C255" i="1"/>
  <c r="B261" i="3" s="1"/>
  <c r="C302" i="1"/>
  <c r="B308" i="3" s="1"/>
  <c r="B8" i="1"/>
  <c r="A14" i="3" s="1"/>
  <c r="B45" i="1"/>
  <c r="A51" i="3" s="1"/>
  <c r="B100" i="1"/>
  <c r="A106" i="3" s="1"/>
  <c r="B154" i="1"/>
  <c r="A160" i="3" s="1"/>
  <c r="B200" i="1"/>
  <c r="A206" i="3" s="1"/>
  <c r="B246" i="1"/>
  <c r="A252" i="3" s="1"/>
  <c r="B292" i="1"/>
  <c r="A298" i="3" s="1"/>
  <c r="B337" i="1"/>
  <c r="A343" i="3" s="1"/>
  <c r="D259" i="1"/>
  <c r="D265" i="3" s="1"/>
  <c r="C99" i="1"/>
  <c r="B105" i="3" s="1"/>
  <c r="C110" i="1"/>
  <c r="B116" i="3" s="1"/>
  <c r="C123" i="1"/>
  <c r="B129" i="3" s="1"/>
  <c r="D67" i="1"/>
  <c r="D73" i="3" s="1"/>
  <c r="D323" i="1"/>
  <c r="D329" i="3" s="1"/>
  <c r="C30" i="1"/>
  <c r="B36" i="3" s="1"/>
  <c r="C48" i="1"/>
  <c r="B54" i="3" s="1"/>
  <c r="C64" i="1"/>
  <c r="B70" i="3" s="1"/>
  <c r="C77" i="1"/>
  <c r="B83" i="3" s="1"/>
  <c r="C90" i="1"/>
  <c r="B96" i="3" s="1"/>
  <c r="C101" i="1"/>
  <c r="B107" i="3" s="1"/>
  <c r="C114" i="1"/>
  <c r="B120" i="3" s="1"/>
  <c r="C126" i="1"/>
  <c r="B132" i="3" s="1"/>
  <c r="C138" i="1"/>
  <c r="B144" i="3" s="1"/>
  <c r="C150" i="1"/>
  <c r="B156" i="3" s="1"/>
  <c r="C163" i="1"/>
  <c r="B169" i="3" s="1"/>
  <c r="C174" i="1"/>
  <c r="B180" i="3" s="1"/>
  <c r="C187" i="1"/>
  <c r="B193" i="3" s="1"/>
  <c r="C199" i="1"/>
  <c r="B205" i="3" s="1"/>
  <c r="C211" i="1"/>
  <c r="B217" i="3" s="1"/>
  <c r="C223" i="1"/>
  <c r="B229" i="3" s="1"/>
  <c r="C236" i="1"/>
  <c r="B242" i="3" s="1"/>
  <c r="C247" i="1"/>
  <c r="B253" i="3" s="1"/>
  <c r="C260" i="1"/>
  <c r="B266" i="3" s="1"/>
  <c r="C272" i="1"/>
  <c r="B278" i="3" s="1"/>
  <c r="C284" i="1"/>
  <c r="B290" i="3" s="1"/>
  <c r="C296" i="1"/>
  <c r="B302" i="3" s="1"/>
  <c r="C307" i="1"/>
  <c r="B313" i="3" s="1"/>
  <c r="C317" i="1"/>
  <c r="B323" i="3" s="1"/>
  <c r="C327" i="1"/>
  <c r="B333" i="3" s="1"/>
  <c r="C338" i="1"/>
  <c r="B344" i="3" s="1"/>
  <c r="C347" i="1"/>
  <c r="B353" i="3" s="1"/>
  <c r="B12" i="1"/>
  <c r="A18" i="3" s="1"/>
  <c r="B21" i="1"/>
  <c r="A27" i="3" s="1"/>
  <c r="B30" i="1"/>
  <c r="A36" i="3" s="1"/>
  <c r="B39" i="1"/>
  <c r="A45" i="3" s="1"/>
  <c r="B48" i="1"/>
  <c r="A54" i="3" s="1"/>
  <c r="B57" i="1"/>
  <c r="A63" i="3" s="1"/>
  <c r="B66" i="1"/>
  <c r="A72" i="3" s="1"/>
  <c r="B76" i="1"/>
  <c r="A82" i="3" s="1"/>
  <c r="B85" i="1"/>
  <c r="A91" i="3" s="1"/>
  <c r="B94" i="1"/>
  <c r="A100" i="3" s="1"/>
  <c r="B103" i="1"/>
  <c r="A109" i="3" s="1"/>
  <c r="B112" i="1"/>
  <c r="A118" i="3" s="1"/>
  <c r="B121" i="1"/>
  <c r="A127" i="3" s="1"/>
  <c r="B130" i="1"/>
  <c r="A136" i="3" s="1"/>
  <c r="B140" i="1"/>
  <c r="A146" i="3" s="1"/>
  <c r="B149" i="1"/>
  <c r="A155" i="3" s="1"/>
  <c r="B158" i="1"/>
  <c r="A164" i="3" s="1"/>
  <c r="B167" i="1"/>
  <c r="A173" i="3" s="1"/>
  <c r="B176" i="1"/>
  <c r="A182" i="3" s="1"/>
  <c r="B185" i="1"/>
  <c r="A191" i="3" s="1"/>
  <c r="B194" i="1"/>
  <c r="A200" i="3" s="1"/>
  <c r="B204" i="1"/>
  <c r="A210" i="3" s="1"/>
  <c r="B213" i="1"/>
  <c r="A219" i="3" s="1"/>
  <c r="B222" i="1"/>
  <c r="A228" i="3" s="1"/>
  <c r="B231" i="1"/>
  <c r="A237" i="3" s="1"/>
  <c r="B240" i="1"/>
  <c r="A246" i="3" s="1"/>
  <c r="B249" i="1"/>
  <c r="A255" i="3" s="1"/>
  <c r="B258" i="1"/>
  <c r="A264" i="3" s="1"/>
  <c r="B268" i="1"/>
  <c r="A274" i="3" s="1"/>
  <c r="B277" i="1"/>
  <c r="A283" i="3" s="1"/>
  <c r="B286" i="1"/>
  <c r="A292" i="3" s="1"/>
  <c r="B295" i="1"/>
  <c r="A301" i="3" s="1"/>
  <c r="B304" i="1"/>
  <c r="A310" i="3" s="1"/>
  <c r="B313" i="1"/>
  <c r="A319" i="3" s="1"/>
  <c r="B322" i="1"/>
  <c r="A328" i="3" s="1"/>
  <c r="B332" i="1"/>
  <c r="A338" i="3" s="1"/>
  <c r="B340" i="1"/>
  <c r="A346" i="3" s="1"/>
  <c r="B3" i="1"/>
  <c r="A9" i="3" s="1"/>
  <c r="C40" i="1"/>
  <c r="B46" i="3" s="1"/>
  <c r="C122" i="1"/>
  <c r="B128" i="3" s="1"/>
  <c r="C171" i="1"/>
  <c r="B177" i="3" s="1"/>
  <c r="C231" i="1"/>
  <c r="B237" i="3" s="1"/>
  <c r="C280" i="1"/>
  <c r="B286" i="3" s="1"/>
  <c r="C334" i="1"/>
  <c r="B340" i="3" s="1"/>
  <c r="B36" i="1"/>
  <c r="A42" i="3" s="1"/>
  <c r="B72" i="1"/>
  <c r="A78" i="3" s="1"/>
  <c r="B118" i="1"/>
  <c r="A124" i="3" s="1"/>
  <c r="B164" i="1"/>
  <c r="A170" i="3" s="1"/>
  <c r="B209" i="1"/>
  <c r="A215" i="3" s="1"/>
  <c r="B255" i="1"/>
  <c r="A261" i="3" s="1"/>
  <c r="B301" i="1"/>
  <c r="A307" i="3" s="1"/>
  <c r="B345" i="1"/>
  <c r="A351" i="3" s="1"/>
  <c r="D123" i="1"/>
  <c r="D129" i="3" s="1"/>
  <c r="D344" i="1"/>
  <c r="D350" i="3" s="1"/>
  <c r="C31" i="1"/>
  <c r="B37" i="3" s="1"/>
  <c r="C50" i="1"/>
  <c r="B56" i="3" s="1"/>
  <c r="C67" i="1"/>
  <c r="B73" i="3" s="1"/>
  <c r="C79" i="1"/>
  <c r="B85" i="3" s="1"/>
  <c r="C91" i="1"/>
  <c r="B97" i="3" s="1"/>
  <c r="C103" i="1"/>
  <c r="B109" i="3" s="1"/>
  <c r="C116" i="1"/>
  <c r="B122" i="3" s="1"/>
  <c r="C127" i="1"/>
  <c r="B133" i="3" s="1"/>
  <c r="C140" i="1"/>
  <c r="B146" i="3" s="1"/>
  <c r="C152" i="1"/>
  <c r="B158" i="3" s="1"/>
  <c r="C164" i="1"/>
  <c r="B170" i="3" s="1"/>
  <c r="C176" i="1"/>
  <c r="B182" i="3" s="1"/>
  <c r="C189" i="1"/>
  <c r="B195" i="3" s="1"/>
  <c r="C200" i="1"/>
  <c r="B206" i="3" s="1"/>
  <c r="C213" i="1"/>
  <c r="B219" i="3" s="1"/>
  <c r="C226" i="1"/>
  <c r="B232" i="3" s="1"/>
  <c r="C237" i="1"/>
  <c r="B243" i="3" s="1"/>
  <c r="C250" i="1"/>
  <c r="B256" i="3" s="1"/>
  <c r="C262" i="1"/>
  <c r="B268" i="3" s="1"/>
  <c r="C274" i="1"/>
  <c r="B280" i="3" s="1"/>
  <c r="C286" i="1"/>
  <c r="B292" i="3" s="1"/>
  <c r="C298" i="1"/>
  <c r="B304" i="3" s="1"/>
  <c r="C308" i="1"/>
  <c r="B314" i="3" s="1"/>
  <c r="C318" i="1"/>
  <c r="B324" i="3" s="1"/>
  <c r="C328" i="1"/>
  <c r="B334" i="3" s="1"/>
  <c r="C339" i="1"/>
  <c r="B345" i="3" s="1"/>
  <c r="B4" i="1"/>
  <c r="A10" i="3" s="1"/>
  <c r="B13" i="1"/>
  <c r="A19" i="3" s="1"/>
  <c r="B22" i="1"/>
  <c r="A28" i="3" s="1"/>
  <c r="B31" i="1"/>
  <c r="A37" i="3" s="1"/>
  <c r="B40" i="1"/>
  <c r="A46" i="3" s="1"/>
  <c r="B49" i="1"/>
  <c r="A55" i="3" s="1"/>
  <c r="B58" i="1"/>
  <c r="A64" i="3" s="1"/>
  <c r="B68" i="1"/>
  <c r="A74" i="3" s="1"/>
  <c r="B77" i="1"/>
  <c r="A83" i="3" s="1"/>
  <c r="B86" i="1"/>
  <c r="A92" i="3" s="1"/>
  <c r="B95" i="1"/>
  <c r="A101" i="3" s="1"/>
  <c r="B104" i="1"/>
  <c r="A110" i="3" s="1"/>
  <c r="B113" i="1"/>
  <c r="A119" i="3" s="1"/>
  <c r="B122" i="1"/>
  <c r="A128" i="3" s="1"/>
  <c r="B132" i="1"/>
  <c r="A138" i="3" s="1"/>
  <c r="B141" i="1"/>
  <c r="A147" i="3" s="1"/>
  <c r="B150" i="1"/>
  <c r="A156" i="3" s="1"/>
  <c r="B159" i="1"/>
  <c r="A165" i="3" s="1"/>
  <c r="B168" i="1"/>
  <c r="A174" i="3" s="1"/>
  <c r="B177" i="1"/>
  <c r="A183" i="3" s="1"/>
  <c r="B186" i="1"/>
  <c r="A192" i="3" s="1"/>
  <c r="B196" i="1"/>
  <c r="A202" i="3" s="1"/>
  <c r="B205" i="1"/>
  <c r="A211" i="3" s="1"/>
  <c r="B214" i="1"/>
  <c r="A220" i="3" s="1"/>
  <c r="B223" i="1"/>
  <c r="A229" i="3" s="1"/>
  <c r="B232" i="1"/>
  <c r="A238" i="3" s="1"/>
  <c r="B241" i="1"/>
  <c r="A247" i="3" s="1"/>
  <c r="B250" i="1"/>
  <c r="A256" i="3" s="1"/>
  <c r="B260" i="1"/>
  <c r="A266" i="3" s="1"/>
  <c r="B269" i="1"/>
  <c r="A275" i="3" s="1"/>
  <c r="B278" i="1"/>
  <c r="A284" i="3" s="1"/>
  <c r="B287" i="1"/>
  <c r="A293" i="3" s="1"/>
  <c r="B296" i="1"/>
  <c r="A302" i="3" s="1"/>
  <c r="B305" i="1"/>
  <c r="A311" i="3" s="1"/>
  <c r="B314" i="1"/>
  <c r="A320" i="3" s="1"/>
  <c r="B324" i="1"/>
  <c r="A330" i="3" s="1"/>
  <c r="B333" i="1"/>
  <c r="A339" i="3" s="1"/>
  <c r="B341" i="1"/>
  <c r="A347" i="3" s="1"/>
  <c r="C21" i="1"/>
  <c r="B27" i="3" s="1"/>
  <c r="C85" i="1"/>
  <c r="B91" i="3" s="1"/>
  <c r="C134" i="1"/>
  <c r="B140" i="3" s="1"/>
  <c r="C182" i="1"/>
  <c r="B188" i="3" s="1"/>
  <c r="C244" i="1"/>
  <c r="B250" i="3" s="1"/>
  <c r="C292" i="1"/>
  <c r="B298" i="3" s="1"/>
  <c r="C344" i="1"/>
  <c r="B350" i="3" s="1"/>
  <c r="B54" i="1"/>
  <c r="A60" i="3" s="1"/>
  <c r="B90" i="1"/>
  <c r="A96" i="3" s="1"/>
  <c r="B136" i="1"/>
  <c r="A142" i="3" s="1"/>
  <c r="B182" i="1"/>
  <c r="A188" i="3" s="1"/>
  <c r="B228" i="1"/>
  <c r="A234" i="3" s="1"/>
  <c r="B273" i="1"/>
  <c r="A279" i="3" s="1"/>
  <c r="B319" i="1"/>
  <c r="A325" i="3" s="1"/>
  <c r="D131" i="1"/>
  <c r="D137" i="3" s="1"/>
  <c r="D347" i="1"/>
  <c r="C34" i="1"/>
  <c r="B40" i="3" s="1"/>
  <c r="C52" i="1"/>
  <c r="B58" i="3" s="1"/>
  <c r="C68" i="1"/>
  <c r="B74" i="3" s="1"/>
  <c r="C80" i="1"/>
  <c r="B86" i="3" s="1"/>
  <c r="C92" i="1"/>
  <c r="B98" i="3" s="1"/>
  <c r="C104" i="1"/>
  <c r="B110" i="3" s="1"/>
  <c r="C117" i="1"/>
  <c r="B123" i="3" s="1"/>
  <c r="C128" i="1"/>
  <c r="B134" i="3" s="1"/>
  <c r="C141" i="1"/>
  <c r="B147" i="3" s="1"/>
  <c r="C154" i="1"/>
  <c r="B160" i="3" s="1"/>
  <c r="C165" i="1"/>
  <c r="B171" i="3" s="1"/>
  <c r="C178" i="1"/>
  <c r="B184" i="3" s="1"/>
  <c r="C190" i="1"/>
  <c r="B196" i="3" s="1"/>
  <c r="C202" i="1"/>
  <c r="B208" i="3" s="1"/>
  <c r="C214" i="1"/>
  <c r="B220" i="3" s="1"/>
  <c r="C227" i="1"/>
  <c r="B233" i="3" s="1"/>
  <c r="C238" i="1"/>
  <c r="B244" i="3" s="1"/>
  <c r="C251" i="1"/>
  <c r="B257" i="3" s="1"/>
  <c r="C263" i="1"/>
  <c r="B269" i="3" s="1"/>
  <c r="C275" i="1"/>
  <c r="B281" i="3" s="1"/>
  <c r="C287" i="1"/>
  <c r="B293" i="3" s="1"/>
  <c r="C299" i="1"/>
  <c r="B305" i="3" s="1"/>
  <c r="C309" i="1"/>
  <c r="B315" i="3" s="1"/>
  <c r="C319" i="1"/>
  <c r="B325" i="3" s="1"/>
  <c r="C330" i="1"/>
  <c r="B336" i="3" s="1"/>
  <c r="C341" i="1"/>
  <c r="B347" i="3" s="1"/>
  <c r="B5" i="1"/>
  <c r="A11" i="3" s="1"/>
  <c r="B14" i="1"/>
  <c r="A20" i="3" s="1"/>
  <c r="B23" i="1"/>
  <c r="A29" i="3" s="1"/>
  <c r="B32" i="1"/>
  <c r="A38" i="3" s="1"/>
  <c r="B41" i="1"/>
  <c r="A47" i="3" s="1"/>
  <c r="B50" i="1"/>
  <c r="A56" i="3" s="1"/>
  <c r="B60" i="1"/>
  <c r="A66" i="3" s="1"/>
  <c r="B69" i="1"/>
  <c r="A75" i="3" s="1"/>
  <c r="B78" i="1"/>
  <c r="A84" i="3" s="1"/>
  <c r="B87" i="1"/>
  <c r="A93" i="3" s="1"/>
  <c r="B96" i="1"/>
  <c r="A102" i="3" s="1"/>
  <c r="B105" i="1"/>
  <c r="A111" i="3" s="1"/>
  <c r="B114" i="1"/>
  <c r="A120" i="3" s="1"/>
  <c r="B124" i="1"/>
  <c r="A130" i="3" s="1"/>
  <c r="B133" i="1"/>
  <c r="A139" i="3" s="1"/>
  <c r="B142" i="1"/>
  <c r="A148" i="3" s="1"/>
  <c r="B151" i="1"/>
  <c r="A157" i="3" s="1"/>
  <c r="B160" i="1"/>
  <c r="A166" i="3" s="1"/>
  <c r="B169" i="1"/>
  <c r="A175" i="3" s="1"/>
  <c r="B178" i="1"/>
  <c r="A184" i="3" s="1"/>
  <c r="B188" i="1"/>
  <c r="A194" i="3" s="1"/>
  <c r="B197" i="1"/>
  <c r="A203" i="3" s="1"/>
  <c r="B206" i="1"/>
  <c r="A212" i="3" s="1"/>
  <c r="B215" i="1"/>
  <c r="A221" i="3" s="1"/>
  <c r="B224" i="1"/>
  <c r="A230" i="3" s="1"/>
  <c r="B233" i="1"/>
  <c r="A239" i="3" s="1"/>
  <c r="B242" i="1"/>
  <c r="A248" i="3" s="1"/>
  <c r="B252" i="1"/>
  <c r="A258" i="3" s="1"/>
  <c r="B261" i="1"/>
  <c r="A267" i="3" s="1"/>
  <c r="B270" i="1"/>
  <c r="A276" i="3" s="1"/>
  <c r="B279" i="1"/>
  <c r="A285" i="3" s="1"/>
  <c r="B288" i="1"/>
  <c r="A294" i="3" s="1"/>
  <c r="B297" i="1"/>
  <c r="A303" i="3" s="1"/>
  <c r="B306" i="1"/>
  <c r="A312" i="3" s="1"/>
  <c r="B316" i="1"/>
  <c r="A322" i="3" s="1"/>
  <c r="B325" i="1"/>
  <c r="A331" i="3" s="1"/>
  <c r="B334" i="1"/>
  <c r="A340" i="3" s="1"/>
  <c r="B342" i="1"/>
  <c r="A348" i="3" s="1"/>
  <c r="D251" i="1"/>
  <c r="D257" i="3" s="1"/>
  <c r="C219" i="1"/>
  <c r="B225" i="3" s="1"/>
  <c r="C324" i="1"/>
  <c r="B330" i="3" s="1"/>
  <c r="B26" i="1"/>
  <c r="A32" i="3" s="1"/>
  <c r="B63" i="1"/>
  <c r="A69" i="3" s="1"/>
  <c r="B109" i="1"/>
  <c r="A115" i="3" s="1"/>
  <c r="B145" i="1"/>
  <c r="A151" i="3" s="1"/>
  <c r="B191" i="1"/>
  <c r="A197" i="3" s="1"/>
  <c r="B237" i="1"/>
  <c r="A243" i="3" s="1"/>
  <c r="B282" i="1"/>
  <c r="A288" i="3" s="1"/>
  <c r="B328" i="1"/>
  <c r="A334" i="3" s="1"/>
  <c r="D187" i="1"/>
  <c r="D193" i="3" s="1"/>
  <c r="C11" i="1"/>
  <c r="B17" i="3" s="1"/>
  <c r="C37" i="1"/>
  <c r="B43" i="3" s="1"/>
  <c r="C55" i="1"/>
  <c r="B61" i="3" s="1"/>
  <c r="C70" i="1"/>
  <c r="B76" i="3" s="1"/>
  <c r="C82" i="1"/>
  <c r="B88" i="3" s="1"/>
  <c r="C94" i="1"/>
  <c r="B100" i="3" s="1"/>
  <c r="C107" i="1"/>
  <c r="B113" i="3" s="1"/>
  <c r="C118" i="1"/>
  <c r="B124" i="3" s="1"/>
  <c r="C131" i="1"/>
  <c r="B137" i="3" s="1"/>
  <c r="C143" i="1"/>
  <c r="B149" i="3" s="1"/>
  <c r="C155" i="1"/>
  <c r="B161" i="3" s="1"/>
  <c r="C167" i="1"/>
  <c r="B173" i="3" s="1"/>
  <c r="C180" i="1"/>
  <c r="B186" i="3" s="1"/>
  <c r="C191" i="1"/>
  <c r="B197" i="3" s="1"/>
  <c r="C204" i="1"/>
  <c r="B210" i="3" s="1"/>
  <c r="C216" i="1"/>
  <c r="B222" i="3" s="1"/>
  <c r="C228" i="1"/>
  <c r="B234" i="3" s="1"/>
  <c r="C240" i="1"/>
  <c r="B246" i="3" s="1"/>
  <c r="C253" i="1"/>
  <c r="B259" i="3" s="1"/>
  <c r="C264" i="1"/>
  <c r="B270" i="3" s="1"/>
  <c r="C277" i="1"/>
  <c r="B283" i="3" s="1"/>
  <c r="C290" i="1"/>
  <c r="B296" i="3" s="1"/>
  <c r="C300" i="1"/>
  <c r="B306" i="3" s="1"/>
  <c r="C310" i="1"/>
  <c r="B316" i="3" s="1"/>
  <c r="C320" i="1"/>
  <c r="B326" i="3" s="1"/>
  <c r="C332" i="1"/>
  <c r="B338" i="3" s="1"/>
  <c r="C342" i="1"/>
  <c r="B348" i="3" s="1"/>
  <c r="B6" i="1"/>
  <c r="A12" i="3" s="1"/>
  <c r="B15" i="1"/>
  <c r="A21" i="3" s="1"/>
  <c r="B24" i="1"/>
  <c r="A30" i="3" s="1"/>
  <c r="B33" i="1"/>
  <c r="A39" i="3" s="1"/>
  <c r="B42" i="1"/>
  <c r="A48" i="3" s="1"/>
  <c r="B52" i="1"/>
  <c r="A58" i="3" s="1"/>
  <c r="B61" i="1"/>
  <c r="A67" i="3" s="1"/>
  <c r="B70" i="1"/>
  <c r="A76" i="3" s="1"/>
  <c r="B79" i="1"/>
  <c r="A85" i="3" s="1"/>
  <c r="B88" i="1"/>
  <c r="A94" i="3" s="1"/>
  <c r="B97" i="1"/>
  <c r="A103" i="3" s="1"/>
  <c r="B106" i="1"/>
  <c r="A112" i="3" s="1"/>
  <c r="B116" i="1"/>
  <c r="A122" i="3" s="1"/>
  <c r="B125" i="1"/>
  <c r="A131" i="3" s="1"/>
  <c r="B134" i="1"/>
  <c r="A140" i="3" s="1"/>
  <c r="B143" i="1"/>
  <c r="A149" i="3" s="1"/>
  <c r="B152" i="1"/>
  <c r="A158" i="3" s="1"/>
  <c r="B161" i="1"/>
  <c r="A167" i="3" s="1"/>
  <c r="B170" i="1"/>
  <c r="A176" i="3" s="1"/>
  <c r="B180" i="1"/>
  <c r="A186" i="3" s="1"/>
  <c r="B189" i="1"/>
  <c r="A195" i="3" s="1"/>
  <c r="B198" i="1"/>
  <c r="A204" i="3" s="1"/>
  <c r="B207" i="1"/>
  <c r="A213" i="3" s="1"/>
  <c r="B216" i="1"/>
  <c r="A222" i="3" s="1"/>
  <c r="B225" i="1"/>
  <c r="A231" i="3" s="1"/>
  <c r="B234" i="1"/>
  <c r="A240" i="3" s="1"/>
  <c r="B244" i="1"/>
  <c r="A250" i="3" s="1"/>
  <c r="B253" i="1"/>
  <c r="A259" i="3" s="1"/>
  <c r="B262" i="1"/>
  <c r="A268" i="3" s="1"/>
  <c r="B271" i="1"/>
  <c r="A277" i="3" s="1"/>
  <c r="B280" i="1"/>
  <c r="A286" i="3" s="1"/>
  <c r="B289" i="1"/>
  <c r="A295" i="3" s="1"/>
  <c r="B298" i="1"/>
  <c r="A304" i="3" s="1"/>
  <c r="B308" i="1"/>
  <c r="A314" i="3" s="1"/>
  <c r="B317" i="1"/>
  <c r="A323" i="3" s="1"/>
  <c r="B326" i="1"/>
  <c r="A332" i="3" s="1"/>
  <c r="B335" i="1"/>
  <c r="A341" i="3" s="1"/>
  <c r="B343" i="1"/>
  <c r="A349" i="3" s="1"/>
  <c r="C72" i="1"/>
  <c r="B78" i="3" s="1"/>
  <c r="C109" i="1"/>
  <c r="B115" i="3" s="1"/>
  <c r="C158" i="1"/>
  <c r="B164" i="3" s="1"/>
  <c r="C207" i="1"/>
  <c r="B213" i="3" s="1"/>
  <c r="C268" i="1"/>
  <c r="B274" i="3" s="1"/>
  <c r="C314" i="1"/>
  <c r="B320" i="3" s="1"/>
  <c r="B17" i="1"/>
  <c r="A23" i="3" s="1"/>
  <c r="B81" i="1"/>
  <c r="A87" i="3" s="1"/>
  <c r="B127" i="1"/>
  <c r="A133" i="3" s="1"/>
  <c r="B173" i="1"/>
  <c r="A179" i="3" s="1"/>
  <c r="B218" i="1"/>
  <c r="A224" i="3" s="1"/>
  <c r="B264" i="1"/>
  <c r="A270" i="3" s="1"/>
  <c r="B310" i="1"/>
  <c r="A316" i="3" s="1"/>
  <c r="D195" i="1"/>
  <c r="D201" i="3" s="1"/>
  <c r="C12" i="1"/>
  <c r="B18" i="3" s="1"/>
  <c r="C39" i="1"/>
  <c r="B45" i="3" s="1"/>
  <c r="C58" i="1"/>
  <c r="B64" i="3" s="1"/>
  <c r="C71" i="1"/>
  <c r="B77" i="3" s="1"/>
  <c r="C83" i="1"/>
  <c r="B89" i="3" s="1"/>
  <c r="C95" i="1"/>
  <c r="B101" i="3" s="1"/>
  <c r="C108" i="1"/>
  <c r="B114" i="3" s="1"/>
  <c r="C119" i="1"/>
  <c r="B125" i="3" s="1"/>
  <c r="C132" i="1"/>
  <c r="B138" i="3" s="1"/>
  <c r="C144" i="1"/>
  <c r="B150" i="3" s="1"/>
  <c r="C156" i="1"/>
  <c r="B162" i="3" s="1"/>
  <c r="C168" i="1"/>
  <c r="B174" i="3" s="1"/>
  <c r="C181" i="1"/>
  <c r="B187" i="3" s="1"/>
  <c r="C192" i="1"/>
  <c r="B198" i="3" s="1"/>
  <c r="C205" i="1"/>
  <c r="B211" i="3" s="1"/>
  <c r="C218" i="1"/>
  <c r="B224" i="3" s="1"/>
  <c r="C229" i="1"/>
  <c r="B235" i="3" s="1"/>
  <c r="C242" i="1"/>
  <c r="B248" i="3" s="1"/>
  <c r="C254" i="1"/>
  <c r="B260" i="3" s="1"/>
  <c r="C266" i="1"/>
  <c r="B272" i="3" s="1"/>
  <c r="C278" i="1"/>
  <c r="B284" i="3" s="1"/>
  <c r="C291" i="1"/>
  <c r="B297" i="3" s="1"/>
  <c r="C301" i="1"/>
  <c r="B307" i="3" s="1"/>
  <c r="C311" i="1"/>
  <c r="B317" i="3" s="1"/>
  <c r="C323" i="1"/>
  <c r="B329" i="3" s="1"/>
  <c r="C333" i="1"/>
  <c r="B339" i="3" s="1"/>
  <c r="C343" i="1"/>
  <c r="B349" i="3" s="1"/>
  <c r="B7" i="1"/>
  <c r="A13" i="3" s="1"/>
  <c r="B16" i="1"/>
  <c r="A22" i="3" s="1"/>
  <c r="B25" i="1"/>
  <c r="A31" i="3" s="1"/>
  <c r="B34" i="1"/>
  <c r="A40" i="3" s="1"/>
  <c r="B44" i="1"/>
  <c r="A50" i="3" s="1"/>
  <c r="B53" i="1"/>
  <c r="A59" i="3" s="1"/>
  <c r="B62" i="1"/>
  <c r="A68" i="3" s="1"/>
  <c r="B71" i="1"/>
  <c r="A77" i="3" s="1"/>
  <c r="B80" i="1"/>
  <c r="A86" i="3" s="1"/>
  <c r="B89" i="1"/>
  <c r="A95" i="3" s="1"/>
  <c r="B98" i="1"/>
  <c r="A104" i="3" s="1"/>
  <c r="B108" i="1"/>
  <c r="A114" i="3" s="1"/>
  <c r="B117" i="1"/>
  <c r="A123" i="3" s="1"/>
  <c r="B126" i="1"/>
  <c r="A132" i="3" s="1"/>
  <c r="B135" i="1"/>
  <c r="A141" i="3" s="1"/>
  <c r="B144" i="1"/>
  <c r="A150" i="3" s="1"/>
  <c r="B153" i="1"/>
  <c r="A159" i="3" s="1"/>
  <c r="B162" i="1"/>
  <c r="A168" i="3" s="1"/>
  <c r="B172" i="1"/>
  <c r="A178" i="3" s="1"/>
  <c r="B181" i="1"/>
  <c r="A187" i="3" s="1"/>
  <c r="B190" i="1"/>
  <c r="A196" i="3" s="1"/>
  <c r="B199" i="1"/>
  <c r="A205" i="3" s="1"/>
  <c r="B208" i="1"/>
  <c r="A214" i="3" s="1"/>
  <c r="B217" i="1"/>
  <c r="A223" i="3" s="1"/>
  <c r="B226" i="1"/>
  <c r="A232" i="3" s="1"/>
  <c r="B236" i="1"/>
  <c r="A242" i="3" s="1"/>
  <c r="B245" i="1"/>
  <c r="A251" i="3" s="1"/>
  <c r="B254" i="1"/>
  <c r="A260" i="3" s="1"/>
  <c r="B263" i="1"/>
  <c r="A269" i="3" s="1"/>
  <c r="B272" i="1"/>
  <c r="A278" i="3" s="1"/>
  <c r="B281" i="1"/>
  <c r="A287" i="3" s="1"/>
  <c r="B290" i="1"/>
  <c r="A296" i="3" s="1"/>
  <c r="B300" i="1"/>
  <c r="A306" i="3" s="1"/>
  <c r="B309" i="1"/>
  <c r="A315" i="3" s="1"/>
  <c r="B318" i="1"/>
  <c r="A324" i="3" s="1"/>
  <c r="B327" i="1"/>
  <c r="A333" i="3" s="1"/>
  <c r="B336" i="1"/>
  <c r="A342" i="3" s="1"/>
  <c r="B344" i="1"/>
  <c r="A350" i="3" s="1"/>
  <c r="C22" i="1"/>
  <c r="B28" i="3" s="1"/>
  <c r="C269" i="1"/>
  <c r="B275" i="3" s="1"/>
  <c r="B9" i="1"/>
  <c r="A15" i="3" s="1"/>
  <c r="B82" i="1"/>
  <c r="A88" i="3" s="1"/>
  <c r="B156" i="1"/>
  <c r="A162" i="3" s="1"/>
  <c r="B302" i="1"/>
  <c r="A308" i="3" s="1"/>
  <c r="C183" i="1"/>
  <c r="B189" i="3" s="1"/>
  <c r="B311" i="1"/>
  <c r="A317" i="3" s="1"/>
  <c r="C196" i="1"/>
  <c r="B202" i="3" s="1"/>
  <c r="B174" i="1"/>
  <c r="A180" i="3" s="1"/>
  <c r="B320" i="1"/>
  <c r="A326" i="3" s="1"/>
  <c r="B28" i="1"/>
  <c r="A34" i="3" s="1"/>
  <c r="C74" i="1"/>
  <c r="B80" i="3" s="1"/>
  <c r="C208" i="1"/>
  <c r="B214" i="3" s="1"/>
  <c r="C304" i="1"/>
  <c r="B310" i="3" s="1"/>
  <c r="B37" i="1"/>
  <c r="A43" i="3" s="1"/>
  <c r="B110" i="1"/>
  <c r="A116" i="3" s="1"/>
  <c r="B183" i="1"/>
  <c r="A189" i="3" s="1"/>
  <c r="B256" i="1"/>
  <c r="A262" i="3" s="1"/>
  <c r="B329" i="1"/>
  <c r="A335" i="3" s="1"/>
  <c r="B229" i="1"/>
  <c r="A235" i="3" s="1"/>
  <c r="C282" i="1"/>
  <c r="B288" i="3" s="1"/>
  <c r="C293" i="1"/>
  <c r="B299" i="3" s="1"/>
  <c r="C86" i="1"/>
  <c r="B92" i="3" s="1"/>
  <c r="C220" i="1"/>
  <c r="B226" i="3" s="1"/>
  <c r="C315" i="1"/>
  <c r="B321" i="3" s="1"/>
  <c r="B46" i="1"/>
  <c r="A52" i="3" s="1"/>
  <c r="B119" i="1"/>
  <c r="A125" i="3" s="1"/>
  <c r="B192" i="1"/>
  <c r="A198" i="3" s="1"/>
  <c r="B265" i="1"/>
  <c r="A271" i="3" s="1"/>
  <c r="B338" i="1"/>
  <c r="A344" i="3" s="1"/>
  <c r="C135" i="1"/>
  <c r="B141" i="3" s="1"/>
  <c r="C232" i="1"/>
  <c r="B238" i="3" s="1"/>
  <c r="C325" i="1"/>
  <c r="B331" i="3" s="1"/>
  <c r="B55" i="1"/>
  <c r="A61" i="3" s="1"/>
  <c r="B128" i="1"/>
  <c r="A134" i="3" s="1"/>
  <c r="B201" i="1"/>
  <c r="A207" i="3" s="1"/>
  <c r="B274" i="1"/>
  <c r="A280" i="3" s="1"/>
  <c r="B346" i="1"/>
  <c r="A352" i="3" s="1"/>
  <c r="C147" i="1"/>
  <c r="B153" i="3" s="1"/>
  <c r="C245" i="1"/>
  <c r="B251" i="3" s="1"/>
  <c r="C335" i="1"/>
  <c r="B341" i="3" s="1"/>
  <c r="B64" i="1"/>
  <c r="A70" i="3" s="1"/>
  <c r="B137" i="1"/>
  <c r="A143" i="3" s="1"/>
  <c r="B210" i="1"/>
  <c r="A216" i="3" s="1"/>
  <c r="B284" i="1"/>
  <c r="A290" i="3" s="1"/>
  <c r="C159" i="1"/>
  <c r="B165" i="3" s="1"/>
  <c r="C256" i="1"/>
  <c r="B262" i="3" s="1"/>
  <c r="C345" i="1"/>
  <c r="B351" i="3" s="1"/>
  <c r="B73" i="1"/>
  <c r="A79" i="3" s="1"/>
  <c r="B146" i="1"/>
  <c r="A152" i="3" s="1"/>
  <c r="B220" i="1"/>
  <c r="A226" i="3" s="1"/>
  <c r="B293" i="1"/>
  <c r="A299" i="3" s="1"/>
  <c r="C172" i="1"/>
  <c r="B178" i="3" s="1"/>
  <c r="C43" i="1"/>
  <c r="B49" i="3" s="1"/>
  <c r="B18" i="1"/>
  <c r="A24" i="3" s="1"/>
  <c r="B92" i="1"/>
  <c r="A98" i="3" s="1"/>
  <c r="B165" i="1"/>
  <c r="A171" i="3" s="1"/>
  <c r="B238" i="1"/>
  <c r="A244" i="3" s="1"/>
  <c r="C61" i="1"/>
  <c r="B67" i="3" s="1"/>
  <c r="B101" i="1"/>
  <c r="A107" i="3" s="1"/>
  <c r="B247" i="1"/>
  <c r="A253" i="3" s="1"/>
  <c r="E335" i="2"/>
  <c r="E104" i="2"/>
  <c r="E70" i="2"/>
  <c r="E325" i="2"/>
  <c r="E132" i="2"/>
  <c r="E20" i="2"/>
  <c r="E254" i="2"/>
  <c r="E65" i="2"/>
  <c r="E326" i="2"/>
  <c r="E343" i="2"/>
  <c r="E92" i="2"/>
  <c r="E57" i="2"/>
  <c r="E232" i="2"/>
  <c r="E81" i="2"/>
  <c r="E4" i="2"/>
  <c r="E249" i="2"/>
  <c r="E24" i="2"/>
  <c r="E25" i="2"/>
  <c r="E312" i="2"/>
  <c r="E50" i="2"/>
  <c r="E212" i="2"/>
  <c r="E306" i="2"/>
  <c r="E233" i="2"/>
  <c r="E85" i="2"/>
  <c r="E267" i="2"/>
  <c r="E96" i="2"/>
  <c r="E34" i="2"/>
  <c r="E329" i="2"/>
  <c r="E301" i="2"/>
  <c r="E288" i="2"/>
  <c r="E49" i="2"/>
  <c r="E293" i="2"/>
  <c r="E23" i="2"/>
  <c r="E333" i="2"/>
  <c r="E66" i="2"/>
  <c r="E74" i="2"/>
  <c r="E220" i="2"/>
  <c r="E44" i="2"/>
  <c r="E307" i="2"/>
  <c r="E17" i="2"/>
  <c r="E72" i="2"/>
  <c r="E33" i="2"/>
  <c r="E303" i="2"/>
  <c r="E218" i="2"/>
  <c r="E305" i="2"/>
  <c r="E144" i="2"/>
  <c r="E278" i="2"/>
  <c r="E193" i="2"/>
  <c r="E171" i="2"/>
  <c r="E268" i="2"/>
  <c r="E255" i="2"/>
  <c r="E182" i="2"/>
  <c r="E239" i="2"/>
  <c r="E211" i="2"/>
  <c r="E153" i="2"/>
  <c r="E304" i="2"/>
  <c r="E163" i="2"/>
  <c r="E285" i="2"/>
  <c r="E58" i="2"/>
  <c r="E89" i="2"/>
  <c r="E250" i="2"/>
  <c r="E272" i="2"/>
  <c r="E106" i="2"/>
  <c r="E291" i="2"/>
  <c r="E189" i="2"/>
  <c r="E156" i="2"/>
  <c r="E206" i="2"/>
  <c r="E321" i="2"/>
  <c r="E141" i="2"/>
  <c r="E184" i="2"/>
  <c r="E79" i="2"/>
  <c r="E334" i="2"/>
  <c r="E75" i="2"/>
  <c r="E277" i="2"/>
  <c r="E78" i="2"/>
  <c r="E227" i="2"/>
  <c r="E107" i="2"/>
  <c r="E207" i="2"/>
  <c r="E296" i="2"/>
  <c r="E226" i="2"/>
  <c r="E91" i="2"/>
  <c r="E280" i="2"/>
  <c r="E138" i="2"/>
  <c r="E224" i="2"/>
  <c r="E76" i="2"/>
  <c r="E346" i="2"/>
  <c r="E262" i="2"/>
  <c r="E309" i="2"/>
  <c r="E117" i="2"/>
  <c r="E121" i="2"/>
  <c r="E155" i="2"/>
  <c r="E6" i="2"/>
  <c r="E137" i="2"/>
  <c r="E108" i="2"/>
  <c r="E158" i="2"/>
  <c r="E151" i="2"/>
  <c r="E310" i="2"/>
  <c r="E149" i="2"/>
  <c r="E94" i="2"/>
  <c r="E157" i="2"/>
  <c r="E55" i="2"/>
  <c r="E119" i="2"/>
  <c r="E202" i="2"/>
  <c r="E242" i="2"/>
  <c r="E311" i="2"/>
  <c r="E197" i="2"/>
  <c r="E126" i="2"/>
  <c r="E201" i="2"/>
  <c r="E230" i="2"/>
  <c r="E172" i="2"/>
  <c r="E105" i="2"/>
  <c r="E165" i="2"/>
  <c r="E128" i="2"/>
  <c r="E229" i="2"/>
  <c r="E323" i="2"/>
  <c r="E347" i="2"/>
  <c r="E194" i="2"/>
  <c r="E93" i="2"/>
  <c r="E265" i="2"/>
  <c r="E35" i="2"/>
  <c r="E316" i="2"/>
  <c r="E60" i="2"/>
  <c r="E185" i="2"/>
  <c r="E12" i="2"/>
  <c r="E98" i="2"/>
  <c r="E244" i="2"/>
  <c r="E77" i="2"/>
  <c r="E339" i="2"/>
  <c r="E330" i="2"/>
  <c r="E298" i="2"/>
  <c r="E332" i="2"/>
  <c r="E180" i="2"/>
  <c r="E36" i="2"/>
  <c r="E22" i="2"/>
  <c r="E240" i="2"/>
  <c r="E109" i="2"/>
  <c r="E139" i="2"/>
  <c r="E315" i="2"/>
  <c r="E297" i="2"/>
  <c r="E188" i="2"/>
  <c r="E113" i="2"/>
  <c r="E263" i="2"/>
  <c r="E15" i="2"/>
  <c r="E245" i="2"/>
  <c r="E292" i="2"/>
  <c r="E308" i="2"/>
  <c r="E214" i="2"/>
  <c r="E148" i="2"/>
  <c r="E145" i="2"/>
  <c r="E120" i="2"/>
  <c r="E114" i="2"/>
  <c r="E204" i="2"/>
  <c r="E28" i="2"/>
  <c r="E19" i="2"/>
  <c r="E210" i="2"/>
  <c r="E48" i="2"/>
  <c r="E282" i="2"/>
  <c r="E129" i="2"/>
  <c r="E344" i="2"/>
  <c r="E111" i="2"/>
  <c r="E142" i="2"/>
  <c r="E9" i="2"/>
  <c r="E51" i="2"/>
  <c r="E319" i="2"/>
  <c r="E169" i="2"/>
  <c r="E320" i="2"/>
  <c r="E95" i="2"/>
  <c r="E152" i="2"/>
  <c r="E143" i="2"/>
  <c r="E179" i="2"/>
  <c r="E192" i="2"/>
  <c r="E13" i="2"/>
  <c r="E39" i="2"/>
  <c r="E27" i="2"/>
  <c r="E260" i="2"/>
  <c r="E225" i="2"/>
  <c r="E5" i="2"/>
  <c r="E251" i="2"/>
  <c r="E300" i="2"/>
  <c r="E133" i="2"/>
  <c r="E221" i="2"/>
  <c r="E32" i="2"/>
  <c r="E261" i="2"/>
  <c r="E136" i="2"/>
  <c r="E269" i="2"/>
  <c r="E273" i="2"/>
  <c r="E203" i="2"/>
  <c r="E16" i="2"/>
  <c r="E166" i="2"/>
  <c r="E264" i="2"/>
  <c r="E258" i="2"/>
  <c r="E62" i="2"/>
  <c r="E290" i="2"/>
  <c r="E252" i="2"/>
  <c r="E125" i="2"/>
  <c r="E199" i="2"/>
  <c r="E122" i="2"/>
  <c r="E247" i="2"/>
  <c r="E127" i="2"/>
  <c r="E134" i="2"/>
  <c r="E289" i="2"/>
  <c r="E200" i="2"/>
  <c r="E71" i="2"/>
  <c r="E167" i="2"/>
  <c r="E274" i="2"/>
  <c r="E191" i="2"/>
  <c r="E317" i="2"/>
  <c r="E101" i="2"/>
  <c r="E147" i="2"/>
  <c r="E223" i="2"/>
  <c r="E231" i="2"/>
  <c r="E257" i="2"/>
  <c r="E190" i="2"/>
  <c r="E42" i="2"/>
  <c r="E236" i="2"/>
  <c r="E253" i="2"/>
  <c r="E287" i="2"/>
  <c r="E238" i="2"/>
  <c r="E275" i="2"/>
  <c r="E237" i="2"/>
  <c r="E102" i="2"/>
  <c r="E37" i="2"/>
  <c r="E29" i="2"/>
  <c r="E338" i="2"/>
  <c r="E198" i="2"/>
  <c r="E7" i="2"/>
  <c r="E295" i="2"/>
  <c r="E52" i="2"/>
  <c r="E21" i="2"/>
  <c r="E115" i="2"/>
  <c r="E322" i="2"/>
  <c r="E164" i="2"/>
  <c r="E178" i="2"/>
  <c r="E168" i="2"/>
  <c r="E299" i="2"/>
  <c r="E64" i="2"/>
  <c r="E241" i="2"/>
  <c r="E177" i="2"/>
  <c r="E38" i="2"/>
  <c r="E205" i="2"/>
  <c r="E270" i="2"/>
  <c r="E208" i="2"/>
  <c r="E47" i="2"/>
  <c r="E228" i="2"/>
  <c r="E256" i="2"/>
  <c r="E56" i="2"/>
  <c r="E31" i="2"/>
  <c r="E40" i="2"/>
  <c r="E100" i="2"/>
  <c r="E340" i="2"/>
  <c r="E176" i="2"/>
  <c r="E313" i="2"/>
  <c r="E46" i="2"/>
  <c r="E90" i="2"/>
  <c r="E196" i="2"/>
  <c r="E30" i="2"/>
  <c r="E341" i="2"/>
  <c r="E82" i="2"/>
  <c r="E67" i="2"/>
  <c r="E54" i="2"/>
  <c r="E213" i="2"/>
  <c r="E331" i="2"/>
  <c r="E219" i="2"/>
  <c r="E342" i="2"/>
  <c r="E195" i="2"/>
  <c r="E337" i="2"/>
  <c r="E118" i="2"/>
  <c r="E146" i="2"/>
  <c r="E243" i="2"/>
  <c r="E248" i="2"/>
  <c r="E302" i="2"/>
  <c r="E68" i="2"/>
  <c r="E181" i="2"/>
  <c r="E63" i="2"/>
  <c r="E112" i="2"/>
  <c r="E59" i="2"/>
  <c r="E159" i="2"/>
  <c r="E271" i="2"/>
  <c r="E18" i="2"/>
  <c r="E276" i="2"/>
  <c r="E161" i="2"/>
  <c r="E73" i="2"/>
  <c r="E336" i="2"/>
  <c r="E328" i="2"/>
  <c r="E348" i="2"/>
  <c r="E130" i="2"/>
  <c r="E26" i="2"/>
  <c r="E283" i="2"/>
  <c r="E53" i="2"/>
  <c r="E216" i="2"/>
  <c r="E234" i="2"/>
  <c r="E99" i="2"/>
  <c r="E61" i="2"/>
  <c r="E162" i="2"/>
  <c r="E183" i="2"/>
  <c r="E266" i="2"/>
  <c r="E10" i="2"/>
  <c r="E87" i="2"/>
  <c r="D11" i="2"/>
  <c r="D19" i="2"/>
  <c r="D27" i="2"/>
  <c r="D35" i="2"/>
  <c r="D43" i="2"/>
  <c r="D51" i="2"/>
  <c r="D59" i="2"/>
  <c r="D67" i="2"/>
  <c r="D75" i="2"/>
  <c r="D83" i="2"/>
  <c r="D91" i="2"/>
  <c r="D99" i="2"/>
  <c r="D107" i="2"/>
  <c r="D115" i="2"/>
  <c r="D123" i="2"/>
  <c r="D131" i="2"/>
  <c r="D139" i="2"/>
  <c r="D147" i="2"/>
  <c r="D155" i="2"/>
  <c r="D163" i="2"/>
  <c r="D171" i="2"/>
  <c r="D179" i="2"/>
  <c r="D187" i="2"/>
  <c r="D195" i="2"/>
  <c r="D203" i="2"/>
  <c r="D211" i="2"/>
  <c r="D219" i="2"/>
  <c r="D227" i="2"/>
  <c r="D235" i="2"/>
  <c r="D243" i="2"/>
  <c r="D251" i="2"/>
  <c r="D259" i="2"/>
  <c r="D267" i="2"/>
  <c r="D275" i="2"/>
  <c r="D283" i="2"/>
  <c r="D291" i="2"/>
  <c r="D299" i="2"/>
  <c r="D307" i="2"/>
  <c r="D315" i="2"/>
  <c r="D323" i="2"/>
  <c r="D331" i="2"/>
  <c r="D339" i="2"/>
  <c r="D347" i="2"/>
  <c r="C11" i="2"/>
  <c r="C19" i="2"/>
  <c r="C27" i="2"/>
  <c r="C35" i="2"/>
  <c r="C43" i="2"/>
  <c r="C51" i="2"/>
  <c r="C59" i="2"/>
  <c r="C67" i="2"/>
  <c r="C75" i="2"/>
  <c r="C83" i="2"/>
  <c r="C91" i="2"/>
  <c r="C99" i="2"/>
  <c r="C107" i="2"/>
  <c r="C115" i="2"/>
  <c r="C123" i="2"/>
  <c r="C131" i="2"/>
  <c r="C139" i="2"/>
  <c r="C147" i="2"/>
  <c r="C155" i="2"/>
  <c r="C163" i="2"/>
  <c r="D8" i="2"/>
  <c r="D16" i="2"/>
  <c r="D24" i="2"/>
  <c r="D32" i="2"/>
  <c r="D40" i="2"/>
  <c r="D48" i="2"/>
  <c r="D56" i="2"/>
  <c r="D64" i="2"/>
  <c r="D72" i="2"/>
  <c r="D80" i="2"/>
  <c r="D88" i="2"/>
  <c r="D96" i="2"/>
  <c r="D104" i="2"/>
  <c r="D112" i="2"/>
  <c r="D120" i="2"/>
  <c r="D128" i="2"/>
  <c r="D136" i="2"/>
  <c r="D144" i="2"/>
  <c r="D152" i="2"/>
  <c r="D160" i="2"/>
  <c r="D168" i="2"/>
  <c r="D176" i="2"/>
  <c r="D184" i="2"/>
  <c r="D192" i="2"/>
  <c r="D200" i="2"/>
  <c r="D208" i="2"/>
  <c r="D216" i="2"/>
  <c r="D224" i="2"/>
  <c r="D232" i="2"/>
  <c r="D240" i="2"/>
  <c r="D248" i="2"/>
  <c r="D256" i="2"/>
  <c r="D264" i="2"/>
  <c r="D272" i="2"/>
  <c r="D280" i="2"/>
  <c r="D288" i="2"/>
  <c r="D296" i="2"/>
  <c r="D304" i="2"/>
  <c r="D312" i="2"/>
  <c r="D320" i="2"/>
  <c r="D328" i="2"/>
  <c r="D336" i="2"/>
  <c r="D344" i="2"/>
  <c r="C8" i="2"/>
  <c r="C16" i="2"/>
  <c r="C24" i="2"/>
  <c r="C32" i="2"/>
  <c r="C40" i="2"/>
  <c r="C48" i="2"/>
  <c r="C56" i="2"/>
  <c r="C64" i="2"/>
  <c r="C72" i="2"/>
  <c r="C80" i="2"/>
  <c r="C88" i="2"/>
  <c r="C96" i="2"/>
  <c r="C104" i="2"/>
  <c r="C112" i="2"/>
  <c r="C120" i="2"/>
  <c r="C128" i="2"/>
  <c r="C136" i="2"/>
  <c r="C144" i="2"/>
  <c r="C152" i="2"/>
  <c r="C160" i="2"/>
  <c r="C168" i="2"/>
  <c r="C176" i="2"/>
  <c r="C184" i="2"/>
  <c r="C192" i="2"/>
  <c r="C200" i="2"/>
  <c r="C208" i="2"/>
  <c r="C216" i="2"/>
  <c r="C224" i="2"/>
  <c r="C232" i="2"/>
  <c r="C240" i="2"/>
  <c r="C248" i="2"/>
  <c r="C256" i="2"/>
  <c r="C264" i="2"/>
  <c r="C272" i="2"/>
  <c r="C280" i="2"/>
  <c r="C288" i="2"/>
  <c r="C296" i="2"/>
  <c r="C304" i="2"/>
  <c r="C312" i="2"/>
  <c r="C320" i="2"/>
  <c r="C328" i="2"/>
  <c r="C336" i="2"/>
  <c r="D13" i="2"/>
  <c r="D23" i="2"/>
  <c r="D34" i="2"/>
  <c r="D45" i="2"/>
  <c r="D55" i="2"/>
  <c r="D66" i="2"/>
  <c r="D77" i="2"/>
  <c r="D87" i="2"/>
  <c r="D98" i="2"/>
  <c r="D109" i="2"/>
  <c r="D119" i="2"/>
  <c r="D130" i="2"/>
  <c r="D141" i="2"/>
  <c r="D151" i="2"/>
  <c r="D162" i="2"/>
  <c r="D173" i="2"/>
  <c r="D183" i="2"/>
  <c r="D194" i="2"/>
  <c r="D205" i="2"/>
  <c r="D215" i="2"/>
  <c r="D226" i="2"/>
  <c r="D237" i="2"/>
  <c r="D247" i="2"/>
  <c r="D258" i="2"/>
  <c r="D269" i="2"/>
  <c r="D279" i="2"/>
  <c r="D290" i="2"/>
  <c r="D301" i="2"/>
  <c r="D311" i="2"/>
  <c r="D322" i="2"/>
  <c r="D333" i="2"/>
  <c r="D343" i="2"/>
  <c r="C10" i="2"/>
  <c r="C21" i="2"/>
  <c r="C31" i="2"/>
  <c r="C42" i="2"/>
  <c r="C53" i="2"/>
  <c r="C63" i="2"/>
  <c r="C74" i="2"/>
  <c r="C85" i="2"/>
  <c r="C95" i="2"/>
  <c r="C106" i="2"/>
  <c r="C117" i="2"/>
  <c r="C127" i="2"/>
  <c r="C138" i="2"/>
  <c r="C149" i="2"/>
  <c r="C159" i="2"/>
  <c r="C170" i="2"/>
  <c r="C179" i="2"/>
  <c r="C188" i="2"/>
  <c r="C197" i="2"/>
  <c r="C206" i="2"/>
  <c r="C215" i="2"/>
  <c r="C225" i="2"/>
  <c r="C234" i="2"/>
  <c r="C243" i="2"/>
  <c r="C252" i="2"/>
  <c r="C261" i="2"/>
  <c r="C270" i="2"/>
  <c r="C279" i="2"/>
  <c r="C289" i="2"/>
  <c r="C298" i="2"/>
  <c r="C307" i="2"/>
  <c r="C316" i="2"/>
  <c r="C325" i="2"/>
  <c r="C334" i="2"/>
  <c r="C343" i="2"/>
  <c r="B7" i="2"/>
  <c r="B15" i="2"/>
  <c r="B23" i="2"/>
  <c r="B31" i="2"/>
  <c r="B39" i="2"/>
  <c r="B47" i="2"/>
  <c r="B55" i="2"/>
  <c r="B63" i="2"/>
  <c r="B71" i="2"/>
  <c r="B79" i="2"/>
  <c r="B87" i="2"/>
  <c r="B95" i="2"/>
  <c r="B103" i="2"/>
  <c r="B111" i="2"/>
  <c r="B119" i="2"/>
  <c r="B127" i="2"/>
  <c r="B135" i="2"/>
  <c r="B143" i="2"/>
  <c r="D9" i="2"/>
  <c r="D20" i="2"/>
  <c r="D30" i="2"/>
  <c r="D41" i="2"/>
  <c r="D52" i="2"/>
  <c r="D62" i="2"/>
  <c r="D73" i="2"/>
  <c r="D84" i="2"/>
  <c r="D94" i="2"/>
  <c r="D105" i="2"/>
  <c r="D116" i="2"/>
  <c r="D126" i="2"/>
  <c r="D137" i="2"/>
  <c r="D148" i="2"/>
  <c r="D158" i="2"/>
  <c r="D169" i="2"/>
  <c r="D180" i="2"/>
  <c r="D190" i="2"/>
  <c r="D201" i="2"/>
  <c r="D212" i="2"/>
  <c r="D222" i="2"/>
  <c r="D233" i="2"/>
  <c r="D244" i="2"/>
  <c r="D254" i="2"/>
  <c r="D265" i="2"/>
  <c r="D276" i="2"/>
  <c r="D286" i="2"/>
  <c r="D297" i="2"/>
  <c r="D308" i="2"/>
  <c r="D318" i="2"/>
  <c r="D329" i="2"/>
  <c r="D340" i="2"/>
  <c r="C6" i="2"/>
  <c r="C17" i="2"/>
  <c r="C28" i="2"/>
  <c r="C38" i="2"/>
  <c r="C49" i="2"/>
  <c r="C60" i="2"/>
  <c r="C70" i="2"/>
  <c r="C81" i="2"/>
  <c r="C92" i="2"/>
  <c r="C102" i="2"/>
  <c r="C113" i="2"/>
  <c r="C124" i="2"/>
  <c r="C134" i="2"/>
  <c r="C145" i="2"/>
  <c r="C156" i="2"/>
  <c r="C166" i="2"/>
  <c r="C175" i="2"/>
  <c r="C185" i="2"/>
  <c r="C194" i="2"/>
  <c r="C203" i="2"/>
  <c r="C212" i="2"/>
  <c r="C221" i="2"/>
  <c r="C230" i="2"/>
  <c r="C239" i="2"/>
  <c r="C249" i="2"/>
  <c r="C258" i="2"/>
  <c r="C267" i="2"/>
  <c r="C276" i="2"/>
  <c r="C285" i="2"/>
  <c r="C294" i="2"/>
  <c r="C303" i="2"/>
  <c r="C313" i="2"/>
  <c r="C322" i="2"/>
  <c r="C331" i="2"/>
  <c r="C340" i="2"/>
  <c r="C348" i="2"/>
  <c r="B12" i="2"/>
  <c r="B20" i="2"/>
  <c r="B28" i="2"/>
  <c r="B36" i="2"/>
  <c r="B44" i="2"/>
  <c r="B52" i="2"/>
  <c r="B60" i="2"/>
  <c r="B68" i="2"/>
  <c r="B76" i="2"/>
  <c r="B84" i="2"/>
  <c r="B92" i="2"/>
  <c r="B100" i="2"/>
  <c r="B108" i="2"/>
  <c r="B116" i="2"/>
  <c r="B124" i="2"/>
  <c r="B132" i="2"/>
  <c r="B140" i="2"/>
  <c r="B148" i="2"/>
  <c r="B156" i="2"/>
  <c r="B164" i="2"/>
  <c r="B172" i="2"/>
  <c r="B180" i="2"/>
  <c r="B188" i="2"/>
  <c r="B196" i="2"/>
  <c r="B204" i="2"/>
  <c r="B212" i="2"/>
  <c r="B220" i="2"/>
  <c r="B228" i="2"/>
  <c r="B236" i="2"/>
  <c r="B244" i="2"/>
  <c r="B252" i="2"/>
  <c r="B260" i="2"/>
  <c r="B268" i="2"/>
  <c r="B276" i="2"/>
  <c r="B284" i="2"/>
  <c r="B292" i="2"/>
  <c r="B300" i="2"/>
  <c r="B308" i="2"/>
  <c r="B316" i="2"/>
  <c r="B324" i="2"/>
  <c r="B332" i="2"/>
  <c r="B340" i="2"/>
  <c r="B348" i="2"/>
  <c r="D15" i="2"/>
  <c r="D29" i="2"/>
  <c r="D44" i="2"/>
  <c r="D58" i="2"/>
  <c r="D71" i="2"/>
  <c r="D86" i="2"/>
  <c r="D101" i="2"/>
  <c r="D114" i="2"/>
  <c r="D129" i="2"/>
  <c r="D143" i="2"/>
  <c r="D157" i="2"/>
  <c r="D172" i="2"/>
  <c r="D186" i="2"/>
  <c r="D199" i="2"/>
  <c r="D214" i="2"/>
  <c r="D229" i="2"/>
  <c r="D242" i="2"/>
  <c r="D257" i="2"/>
  <c r="D271" i="2"/>
  <c r="D285" i="2"/>
  <c r="D300" i="2"/>
  <c r="D314" i="2"/>
  <c r="D327" i="2"/>
  <c r="D342" i="2"/>
  <c r="C13" i="2"/>
  <c r="C26" i="2"/>
  <c r="C41" i="2"/>
  <c r="C55" i="2"/>
  <c r="C69" i="2"/>
  <c r="C84" i="2"/>
  <c r="C98" i="2"/>
  <c r="C111" i="2"/>
  <c r="C126" i="2"/>
  <c r="C141" i="2"/>
  <c r="C154" i="2"/>
  <c r="C169" i="2"/>
  <c r="C181" i="2"/>
  <c r="C193" i="2"/>
  <c r="C205" i="2"/>
  <c r="C218" i="2"/>
  <c r="C229" i="2"/>
  <c r="C242" i="2"/>
  <c r="C254" i="2"/>
  <c r="C266" i="2"/>
  <c r="C278" i="2"/>
  <c r="C291" i="2"/>
  <c r="C302" i="2"/>
  <c r="C315" i="2"/>
  <c r="C327" i="2"/>
  <c r="C339" i="2"/>
  <c r="B6" i="2"/>
  <c r="B17" i="2"/>
  <c r="B27" i="2"/>
  <c r="B38" i="2"/>
  <c r="B49" i="2"/>
  <c r="B59" i="2"/>
  <c r="B70" i="2"/>
  <c r="B81" i="2"/>
  <c r="B91" i="2"/>
  <c r="B102" i="2"/>
  <c r="B113" i="2"/>
  <c r="B123" i="2"/>
  <c r="B134" i="2"/>
  <c r="B145" i="2"/>
  <c r="B154" i="2"/>
  <c r="B163" i="2"/>
  <c r="B173" i="2"/>
  <c r="B182" i="2"/>
  <c r="B191" i="2"/>
  <c r="B200" i="2"/>
  <c r="B209" i="2"/>
  <c r="B218" i="2"/>
  <c r="B227" i="2"/>
  <c r="B237" i="2"/>
  <c r="B246" i="2"/>
  <c r="B255" i="2"/>
  <c r="B264" i="2"/>
  <c r="B273" i="2"/>
  <c r="B282" i="2"/>
  <c r="B291" i="2"/>
  <c r="B301" i="2"/>
  <c r="B310" i="2"/>
  <c r="B319" i="2"/>
  <c r="B328" i="2"/>
  <c r="B337" i="2"/>
  <c r="B346" i="2"/>
  <c r="D5" i="2"/>
  <c r="D6" i="2"/>
  <c r="D7" i="2"/>
  <c r="D10" i="2"/>
  <c r="D25" i="2"/>
  <c r="D38" i="2"/>
  <c r="D53" i="2"/>
  <c r="D68" i="2"/>
  <c r="D81" i="2"/>
  <c r="D95" i="2"/>
  <c r="D110" i="2"/>
  <c r="D124" i="2"/>
  <c r="D138" i="2"/>
  <c r="D153" i="2"/>
  <c r="D166" i="2"/>
  <c r="D181" i="2"/>
  <c r="D196" i="2"/>
  <c r="D209" i="2"/>
  <c r="D223" i="2"/>
  <c r="D238" i="2"/>
  <c r="D252" i="2"/>
  <c r="D266" i="2"/>
  <c r="D281" i="2"/>
  <c r="D294" i="2"/>
  <c r="D309" i="2"/>
  <c r="D324" i="2"/>
  <c r="D337" i="2"/>
  <c r="C7" i="2"/>
  <c r="C22" i="2"/>
  <c r="C36" i="2"/>
  <c r="C50" i="2"/>
  <c r="C65" i="2"/>
  <c r="C78" i="2"/>
  <c r="C93" i="2"/>
  <c r="C108" i="2"/>
  <c r="C121" i="2"/>
  <c r="C135" i="2"/>
  <c r="C150" i="2"/>
  <c r="C164" i="2"/>
  <c r="C177" i="2"/>
  <c r="C189" i="2"/>
  <c r="C201" i="2"/>
  <c r="C213" i="2"/>
  <c r="C226" i="2"/>
  <c r="C237" i="2"/>
  <c r="C250" i="2"/>
  <c r="C262" i="2"/>
  <c r="C274" i="2"/>
  <c r="C286" i="2"/>
  <c r="C299" i="2"/>
  <c r="C310" i="2"/>
  <c r="C323" i="2"/>
  <c r="C335" i="2"/>
  <c r="C346" i="2"/>
  <c r="B13" i="2"/>
  <c r="B24" i="2"/>
  <c r="B34" i="2"/>
  <c r="B45" i="2"/>
  <c r="B56" i="2"/>
  <c r="B66" i="2"/>
  <c r="B77" i="2"/>
  <c r="B88" i="2"/>
  <c r="B98" i="2"/>
  <c r="B109" i="2"/>
  <c r="B120" i="2"/>
  <c r="B130" i="2"/>
  <c r="B141" i="2"/>
  <c r="B151" i="2"/>
  <c r="B160" i="2"/>
  <c r="B169" i="2"/>
  <c r="B178" i="2"/>
  <c r="B187" i="2"/>
  <c r="B197" i="2"/>
  <c r="B206" i="2"/>
  <c r="B215" i="2"/>
  <c r="B224" i="2"/>
  <c r="B233" i="2"/>
  <c r="B242" i="2"/>
  <c r="B251" i="2"/>
  <c r="B261" i="2"/>
  <c r="B270" i="2"/>
  <c r="B279" i="2"/>
  <c r="B288" i="2"/>
  <c r="B297" i="2"/>
  <c r="B306" i="2"/>
  <c r="B315" i="2"/>
  <c r="B325" i="2"/>
  <c r="B334" i="2"/>
  <c r="B343" i="2"/>
  <c r="E281" i="2"/>
  <c r="D28" i="2"/>
  <c r="D47" i="2"/>
  <c r="D65" i="2"/>
  <c r="D85" i="2"/>
  <c r="D103" i="2"/>
  <c r="D122" i="2"/>
  <c r="D142" i="2"/>
  <c r="D161" i="2"/>
  <c r="D178" i="2"/>
  <c r="D198" i="2"/>
  <c r="D218" i="2"/>
  <c r="D236" i="2"/>
  <c r="D255" i="2"/>
  <c r="D274" i="2"/>
  <c r="D293" i="2"/>
  <c r="D313" i="2"/>
  <c r="D332" i="2"/>
  <c r="C5" i="2"/>
  <c r="C25" i="2"/>
  <c r="C45" i="2"/>
  <c r="C62" i="2"/>
  <c r="C82" i="2"/>
  <c r="C101" i="2"/>
  <c r="C119" i="2"/>
  <c r="C140" i="2"/>
  <c r="C158" i="2"/>
  <c r="C174" i="2"/>
  <c r="C191" i="2"/>
  <c r="C209" i="2"/>
  <c r="C223" i="2"/>
  <c r="C241" i="2"/>
  <c r="C257" i="2"/>
  <c r="C273" i="2"/>
  <c r="C290" i="2"/>
  <c r="C306" i="2"/>
  <c r="C321" i="2"/>
  <c r="C338" i="2"/>
  <c r="B9" i="2"/>
  <c r="B22" i="2"/>
  <c r="B37" i="2"/>
  <c r="B51" i="2"/>
  <c r="B65" i="2"/>
  <c r="B80" i="2"/>
  <c r="B94" i="2"/>
  <c r="B107" i="2"/>
  <c r="B122" i="2"/>
  <c r="B137" i="2"/>
  <c r="B150" i="2"/>
  <c r="B162" i="2"/>
  <c r="B175" i="2"/>
  <c r="B186" i="2"/>
  <c r="B199" i="2"/>
  <c r="B211" i="2"/>
  <c r="B223" i="2"/>
  <c r="B235" i="2"/>
  <c r="B248" i="2"/>
  <c r="B259" i="2"/>
  <c r="B272" i="2"/>
  <c r="B285" i="2"/>
  <c r="B296" i="2"/>
  <c r="B309" i="2"/>
  <c r="B321" i="2"/>
  <c r="B333" i="2"/>
  <c r="B345" i="2"/>
  <c r="D18" i="2"/>
  <c r="D37" i="2"/>
  <c r="D57" i="2"/>
  <c r="D76" i="2"/>
  <c r="D93" i="2"/>
  <c r="D113" i="2"/>
  <c r="D133" i="2"/>
  <c r="D150" i="2"/>
  <c r="D170" i="2"/>
  <c r="D189" i="2"/>
  <c r="D207" i="2"/>
  <c r="D228" i="2"/>
  <c r="D246" i="2"/>
  <c r="D263" i="2"/>
  <c r="D284" i="2"/>
  <c r="D303" i="2"/>
  <c r="D321" i="2"/>
  <c r="D341" i="2"/>
  <c r="C15" i="2"/>
  <c r="C34" i="2"/>
  <c r="C54" i="2"/>
  <c r="C73" i="2"/>
  <c r="C90" i="2"/>
  <c r="C110" i="2"/>
  <c r="C130" i="2"/>
  <c r="C148" i="2"/>
  <c r="C167" i="2"/>
  <c r="C183" i="2"/>
  <c r="C199" i="2"/>
  <c r="C217" i="2"/>
  <c r="C233" i="2"/>
  <c r="C247" i="2"/>
  <c r="C265" i="2"/>
  <c r="C282" i="2"/>
  <c r="C297" i="2"/>
  <c r="C314" i="2"/>
  <c r="C330" i="2"/>
  <c r="C345" i="2"/>
  <c r="B16" i="2"/>
  <c r="B30" i="2"/>
  <c r="B43" i="2"/>
  <c r="B58" i="2"/>
  <c r="B73" i="2"/>
  <c r="B86" i="2"/>
  <c r="B101" i="2"/>
  <c r="B115" i="2"/>
  <c r="B129" i="2"/>
  <c r="B144" i="2"/>
  <c r="B157" i="2"/>
  <c r="B168" i="2"/>
  <c r="B181" i="2"/>
  <c r="B193" i="2"/>
  <c r="B205" i="2"/>
  <c r="B217" i="2"/>
  <c r="B230" i="2"/>
  <c r="B241" i="2"/>
  <c r="B254" i="2"/>
  <c r="B266" i="2"/>
  <c r="B278" i="2"/>
  <c r="B290" i="2"/>
  <c r="B303" i="2"/>
  <c r="B314" i="2"/>
  <c r="B327" i="2"/>
  <c r="B339" i="2"/>
  <c r="B4" i="2"/>
  <c r="D14" i="2"/>
  <c r="D39" i="2"/>
  <c r="D63" i="2"/>
  <c r="D90" i="2"/>
  <c r="D117" i="2"/>
  <c r="D140" i="2"/>
  <c r="D165" i="2"/>
  <c r="D191" i="2"/>
  <c r="D217" i="2"/>
  <c r="D241" i="2"/>
  <c r="D268" i="2"/>
  <c r="D292" i="2"/>
  <c r="D317" i="2"/>
  <c r="D345" i="2"/>
  <c r="C23" i="2"/>
  <c r="C47" i="2"/>
  <c r="C76" i="2"/>
  <c r="C100" i="2"/>
  <c r="C125" i="2"/>
  <c r="C151" i="2"/>
  <c r="C173" i="2"/>
  <c r="C196" i="2"/>
  <c r="C219" i="2"/>
  <c r="C238" i="2"/>
  <c r="C260" i="2"/>
  <c r="C283" i="2"/>
  <c r="C305" i="2"/>
  <c r="C326" i="2"/>
  <c r="C347" i="2"/>
  <c r="B21" i="2"/>
  <c r="B41" i="2"/>
  <c r="B61" i="2"/>
  <c r="B78" i="2"/>
  <c r="B97" i="2"/>
  <c r="B117" i="2"/>
  <c r="B136" i="2"/>
  <c r="B153" i="2"/>
  <c r="B170" i="2"/>
  <c r="B185" i="2"/>
  <c r="B202" i="2"/>
  <c r="B219" i="2"/>
  <c r="B234" i="2"/>
  <c r="B250" i="2"/>
  <c r="B267" i="2"/>
  <c r="B283" i="2"/>
  <c r="B299" i="2"/>
  <c r="B317" i="2"/>
  <c r="B331" i="2"/>
  <c r="D4" i="2"/>
  <c r="P9" i="3" s="1"/>
  <c r="D21" i="2"/>
  <c r="D46" i="2"/>
  <c r="D70" i="2"/>
  <c r="D97" i="2"/>
  <c r="D121" i="2"/>
  <c r="D146" i="2"/>
  <c r="D174" i="2"/>
  <c r="D197" i="2"/>
  <c r="D221" i="2"/>
  <c r="D249" i="2"/>
  <c r="D273" i="2"/>
  <c r="D298" i="2"/>
  <c r="D325" i="2"/>
  <c r="D348" i="2"/>
  <c r="C30" i="2"/>
  <c r="C57" i="2"/>
  <c r="C79" i="2"/>
  <c r="C105" i="2"/>
  <c r="C132" i="2"/>
  <c r="C157" i="2"/>
  <c r="C180" i="2"/>
  <c r="C202" i="2"/>
  <c r="C222" i="2"/>
  <c r="C245" i="2"/>
  <c r="C268" i="2"/>
  <c r="C287" i="2"/>
  <c r="C309" i="2"/>
  <c r="C332" i="2"/>
  <c r="B8" i="2"/>
  <c r="B26" i="2"/>
  <c r="B46" i="2"/>
  <c r="B64" i="2"/>
  <c r="B83" i="2"/>
  <c r="B104" i="2"/>
  <c r="B121" i="2"/>
  <c r="B139" i="2"/>
  <c r="B158" i="2"/>
  <c r="B174" i="2"/>
  <c r="B190" i="2"/>
  <c r="B207" i="2"/>
  <c r="B222" i="2"/>
  <c r="B239" i="2"/>
  <c r="B256" i="2"/>
  <c r="B271" i="2"/>
  <c r="B287" i="2"/>
  <c r="B304" i="2"/>
  <c r="B320" i="2"/>
  <c r="B336" i="2"/>
  <c r="D26" i="2"/>
  <c r="D50" i="2"/>
  <c r="D78" i="2"/>
  <c r="D102" i="2"/>
  <c r="D127" i="2"/>
  <c r="D154" i="2"/>
  <c r="D177" i="2"/>
  <c r="D204" i="2"/>
  <c r="D230" i="2"/>
  <c r="D253" i="2"/>
  <c r="D278" i="2"/>
  <c r="D305" i="2"/>
  <c r="D330" i="2"/>
  <c r="C12" i="2"/>
  <c r="C37" i="2"/>
  <c r="C61" i="2"/>
  <c r="C87" i="2"/>
  <c r="C114" i="2"/>
  <c r="C137" i="2"/>
  <c r="C162" i="2"/>
  <c r="C186" i="2"/>
  <c r="C207" i="2"/>
  <c r="C228" i="2"/>
  <c r="C251" i="2"/>
  <c r="C271" i="2"/>
  <c r="C293" i="2"/>
  <c r="C317" i="2"/>
  <c r="C337" i="2"/>
  <c r="B11" i="2"/>
  <c r="B32" i="2"/>
  <c r="B50" i="2"/>
  <c r="B69" i="2"/>
  <c r="B89" i="2"/>
  <c r="B106" i="2"/>
  <c r="B126" i="2"/>
  <c r="B146" i="2"/>
  <c r="B161" i="2"/>
  <c r="B177" i="2"/>
  <c r="B194" i="2"/>
  <c r="B210" i="2"/>
  <c r="B226" i="2"/>
  <c r="B243" i="2"/>
  <c r="B258" i="2"/>
  <c r="B275" i="2"/>
  <c r="B293" i="2"/>
  <c r="B307" i="2"/>
  <c r="B323" i="2"/>
  <c r="B341" i="2"/>
  <c r="D22" i="2"/>
  <c r="D61" i="2"/>
  <c r="D106" i="2"/>
  <c r="D145" i="2"/>
  <c r="D185" i="2"/>
  <c r="D225" i="2"/>
  <c r="D262" i="2"/>
  <c r="D306" i="2"/>
  <c r="D346" i="2"/>
  <c r="C44" i="2"/>
  <c r="C86" i="2"/>
  <c r="C122" i="2"/>
  <c r="C165" i="2"/>
  <c r="C198" i="2"/>
  <c r="C235" i="2"/>
  <c r="C269" i="2"/>
  <c r="C301" i="2"/>
  <c r="C341" i="2"/>
  <c r="B25" i="2"/>
  <c r="B54" i="2"/>
  <c r="B85" i="2"/>
  <c r="B114" i="2"/>
  <c r="B147" i="2"/>
  <c r="B171" i="2"/>
  <c r="B198" i="2"/>
  <c r="B225" i="2"/>
  <c r="B249" i="2"/>
  <c r="B277" i="2"/>
  <c r="B302" i="2"/>
  <c r="B329" i="2"/>
  <c r="D31" i="2"/>
  <c r="D69" i="2"/>
  <c r="D108" i="2"/>
  <c r="D149" i="2"/>
  <c r="D188" i="2"/>
  <c r="D231" i="2"/>
  <c r="D270" i="2"/>
  <c r="D310" i="2"/>
  <c r="C9" i="2"/>
  <c r="C46" i="2"/>
  <c r="C89" i="2"/>
  <c r="C129" i="2"/>
  <c r="C171" i="2"/>
  <c r="C204" i="2"/>
  <c r="C236" i="2"/>
  <c r="C275" i="2"/>
  <c r="C308" i="2"/>
  <c r="C342" i="2"/>
  <c r="B29" i="2"/>
  <c r="B57" i="2"/>
  <c r="B90" i="2"/>
  <c r="B118" i="2"/>
  <c r="B149" i="2"/>
  <c r="B176" i="2"/>
  <c r="B201" i="2"/>
  <c r="B229" i="2"/>
  <c r="B253" i="2"/>
  <c r="B280" i="2"/>
  <c r="B305" i="2"/>
  <c r="B330" i="2"/>
  <c r="D36" i="2"/>
  <c r="D79" i="2"/>
  <c r="D118" i="2"/>
  <c r="D159" i="2"/>
  <c r="D202" i="2"/>
  <c r="D239" i="2"/>
  <c r="D282" i="2"/>
  <c r="D319" i="2"/>
  <c r="C18" i="2"/>
  <c r="C58" i="2"/>
  <c r="C97" i="2"/>
  <c r="C142" i="2"/>
  <c r="C178" i="2"/>
  <c r="C211" i="2"/>
  <c r="C246" i="2"/>
  <c r="C281" i="2"/>
  <c r="C318" i="2"/>
  <c r="B5" i="2"/>
  <c r="B35" i="2"/>
  <c r="B67" i="2"/>
  <c r="B96" i="2"/>
  <c r="B128" i="2"/>
  <c r="B155" i="2"/>
  <c r="B183" i="2"/>
  <c r="B208" i="2"/>
  <c r="B232" i="2"/>
  <c r="B262" i="2"/>
  <c r="B286" i="2"/>
  <c r="B312" i="2"/>
  <c r="B338" i="2"/>
  <c r="D17" i="2"/>
  <c r="D89" i="2"/>
  <c r="D156" i="2"/>
  <c r="D213" i="2"/>
  <c r="D287" i="2"/>
  <c r="D338" i="2"/>
  <c r="C68" i="2"/>
  <c r="C133" i="2"/>
  <c r="C190" i="2"/>
  <c r="C253" i="2"/>
  <c r="C300" i="2"/>
  <c r="B14" i="2"/>
  <c r="B62" i="2"/>
  <c r="B110" i="2"/>
  <c r="B159" i="2"/>
  <c r="B195" i="2"/>
  <c r="B240" i="2"/>
  <c r="B281" i="2"/>
  <c r="B322" i="2"/>
  <c r="D49" i="2"/>
  <c r="D111" i="2"/>
  <c r="D175" i="2"/>
  <c r="D245" i="2"/>
  <c r="D302" i="2"/>
  <c r="C29" i="2"/>
  <c r="C94" i="2"/>
  <c r="C153" i="2"/>
  <c r="C214" i="2"/>
  <c r="C263" i="2"/>
  <c r="C324" i="2"/>
  <c r="B33" i="2"/>
  <c r="B75" i="2"/>
  <c r="B131" i="2"/>
  <c r="B167" i="2"/>
  <c r="B214" i="2"/>
  <c r="B257" i="2"/>
  <c r="B295" i="2"/>
  <c r="B342" i="2"/>
  <c r="D12" i="2"/>
  <c r="D100" i="2"/>
  <c r="D193" i="2"/>
  <c r="D277" i="2"/>
  <c r="C20" i="2"/>
  <c r="C109" i="2"/>
  <c r="C187" i="2"/>
  <c r="C259" i="2"/>
  <c r="C333" i="2"/>
  <c r="B53" i="2"/>
  <c r="B125" i="2"/>
  <c r="B184" i="2"/>
  <c r="B238" i="2"/>
  <c r="B294" i="2"/>
  <c r="B347" i="2"/>
  <c r="D54" i="2"/>
  <c r="D134" i="2"/>
  <c r="D220" i="2"/>
  <c r="D316" i="2"/>
  <c r="C52" i="2"/>
  <c r="C143" i="2"/>
  <c r="C220" i="2"/>
  <c r="C292" i="2"/>
  <c r="B18" i="2"/>
  <c r="B82" i="2"/>
  <c r="B142" i="2"/>
  <c r="B203" i="2"/>
  <c r="B263" i="2"/>
  <c r="B313" i="2"/>
  <c r="D60" i="2"/>
  <c r="D135" i="2"/>
  <c r="D234" i="2"/>
  <c r="D326" i="2"/>
  <c r="C66" i="2"/>
  <c r="C146" i="2"/>
  <c r="C227" i="2"/>
  <c r="C295" i="2"/>
  <c r="B19" i="2"/>
  <c r="B93" i="2"/>
  <c r="B152" i="2"/>
  <c r="B213" i="2"/>
  <c r="B265" i="2"/>
  <c r="B318" i="2"/>
  <c r="D74" i="2"/>
  <c r="D164" i="2"/>
  <c r="D250" i="2"/>
  <c r="D334" i="2"/>
  <c r="C71" i="2"/>
  <c r="C161" i="2"/>
  <c r="C231" i="2"/>
  <c r="C311" i="2"/>
  <c r="B40" i="2"/>
  <c r="B99" i="2"/>
  <c r="B165" i="2"/>
  <c r="B216" i="2"/>
  <c r="B269" i="2"/>
  <c r="B326" i="2"/>
  <c r="D182" i="2"/>
  <c r="C14" i="2"/>
  <c r="C182" i="2"/>
  <c r="C329" i="2"/>
  <c r="B112" i="2"/>
  <c r="B231" i="2"/>
  <c r="B344" i="2"/>
  <c r="D33" i="2"/>
  <c r="D206" i="2"/>
  <c r="C33" i="2"/>
  <c r="C195" i="2"/>
  <c r="C344" i="2"/>
  <c r="B133" i="2"/>
  <c r="B245" i="2"/>
  <c r="C4" i="2"/>
  <c r="D42" i="2"/>
  <c r="D210" i="2"/>
  <c r="C39" i="2"/>
  <c r="C210" i="2"/>
  <c r="B10" i="2"/>
  <c r="B138" i="2"/>
  <c r="B247" i="2"/>
  <c r="D82" i="2"/>
  <c r="D260" i="2"/>
  <c r="C77" i="2"/>
  <c r="C244" i="2"/>
  <c r="B42" i="2"/>
  <c r="B166" i="2"/>
  <c r="B274" i="2"/>
  <c r="D92" i="2"/>
  <c r="D261" i="2"/>
  <c r="C103" i="2"/>
  <c r="C255" i="2"/>
  <c r="B48" i="2"/>
  <c r="B179" i="2"/>
  <c r="B289" i="2"/>
  <c r="D125" i="2"/>
  <c r="D289" i="2"/>
  <c r="C116" i="2"/>
  <c r="C277" i="2"/>
  <c r="B72" i="2"/>
  <c r="B189" i="2"/>
  <c r="B298" i="2"/>
  <c r="D132" i="2"/>
  <c r="D295" i="2"/>
  <c r="C118" i="2"/>
  <c r="C284" i="2"/>
  <c r="B74" i="2"/>
  <c r="B192" i="2"/>
  <c r="B311" i="2"/>
  <c r="D167" i="2"/>
  <c r="D335" i="2"/>
  <c r="C172" i="2"/>
  <c r="C319" i="2"/>
  <c r="B105" i="2"/>
  <c r="B221" i="2"/>
  <c r="B335" i="2"/>
  <c r="E294" i="2"/>
  <c r="E83" i="2"/>
  <c r="E123" i="2"/>
  <c r="E175" i="2"/>
  <c r="E314" i="2"/>
  <c r="E170" i="2"/>
  <c r="E284" i="2"/>
  <c r="E215" i="2"/>
  <c r="E318" i="2"/>
  <c r="E279" i="2"/>
  <c r="E286" i="2"/>
  <c r="E116" i="2"/>
  <c r="E187" i="2"/>
  <c r="E173" i="2"/>
  <c r="E345" i="2"/>
  <c r="E222" i="2"/>
  <c r="E97" i="2"/>
  <c r="E235" i="2"/>
  <c r="E186" i="2"/>
  <c r="E324" i="2"/>
  <c r="E259" i="2"/>
  <c r="E110" i="2"/>
  <c r="E246" i="2"/>
  <c r="E88" i="2"/>
  <c r="E84" i="2"/>
  <c r="E154" i="2"/>
  <c r="E327" i="2"/>
  <c r="E80" i="2"/>
  <c r="E69" i="2"/>
  <c r="E140" i="2"/>
  <c r="E41" i="2"/>
  <c r="E11" i="2"/>
  <c r="E124" i="2"/>
  <c r="E160" i="2"/>
  <c r="E14" i="2"/>
  <c r="E131" i="2"/>
  <c r="E209" i="2"/>
  <c r="E103" i="2"/>
  <c r="E86" i="2"/>
  <c r="E43" i="2"/>
  <c r="E174" i="2"/>
  <c r="E45" i="2"/>
  <c r="E150" i="2"/>
  <c r="E217" i="2"/>
  <c r="E135" i="2"/>
  <c r="E8" i="2"/>
  <c r="D353" i="3" l="1"/>
  <c r="E1" i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D6" i="3"/>
  <c r="E6" i="3" s="1"/>
  <c r="G6" i="3" s="1"/>
  <c r="H5" i="3" s="1"/>
  <c r="P10" i="3"/>
  <c r="P11" i="3" s="1"/>
  <c r="O6" i="3"/>
  <c r="T6" i="3" s="1"/>
  <c r="I6" i="3" l="1"/>
  <c r="H6" i="3"/>
  <c r="I5" i="3" s="1"/>
  <c r="F6" i="3"/>
  <c r="F10" i="3" s="1"/>
  <c r="P6" i="3"/>
  <c r="R6" i="3" s="1"/>
  <c r="S5" i="3" s="1"/>
  <c r="P12" i="3"/>
  <c r="I10" i="3" l="1"/>
  <c r="H10" i="3"/>
  <c r="H11" i="3"/>
  <c r="H9" i="3"/>
  <c r="I9" i="3"/>
  <c r="I11" i="3"/>
  <c r="F11" i="3"/>
  <c r="F9" i="3"/>
  <c r="G5" i="3"/>
  <c r="G11" i="3" s="1"/>
  <c r="Q6" i="3"/>
  <c r="Q10" i="3" s="1"/>
  <c r="S6" i="3"/>
  <c r="T5" i="3" s="1"/>
  <c r="T9" i="3" s="1"/>
  <c r="P13" i="3"/>
  <c r="I12" i="3"/>
  <c r="H12" i="3"/>
  <c r="F12" i="3"/>
  <c r="J11" i="3" l="1"/>
  <c r="E261" i="4" s="1"/>
  <c r="G10" i="3"/>
  <c r="J10" i="3" s="1"/>
  <c r="E255" i="4" s="1"/>
  <c r="G9" i="3"/>
  <c r="J9" i="3" s="1"/>
  <c r="E256" i="4" s="1"/>
  <c r="Q11" i="3"/>
  <c r="Q9" i="3"/>
  <c r="R5" i="3"/>
  <c r="R10" i="3" s="1"/>
  <c r="G12" i="3"/>
  <c r="J12" i="3" s="1"/>
  <c r="E20" i="4" s="1"/>
  <c r="S9" i="3"/>
  <c r="T11" i="3"/>
  <c r="S12" i="3"/>
  <c r="T12" i="3"/>
  <c r="S10" i="3"/>
  <c r="Q12" i="3"/>
  <c r="S11" i="3"/>
  <c r="T10" i="3"/>
  <c r="G13" i="3"/>
  <c r="F13" i="3"/>
  <c r="I13" i="3"/>
  <c r="H13" i="3"/>
  <c r="P14" i="3"/>
  <c r="T13" i="3"/>
  <c r="S13" i="3"/>
  <c r="Q13" i="3"/>
  <c r="R11" i="3" l="1"/>
  <c r="U11" i="3" s="1"/>
  <c r="R9" i="3"/>
  <c r="U9" i="3" s="1"/>
  <c r="R12" i="3"/>
  <c r="U12" i="3" s="1"/>
  <c r="R13" i="3"/>
  <c r="U13" i="3" s="1"/>
  <c r="U10" i="3"/>
  <c r="T14" i="3"/>
  <c r="R14" i="3"/>
  <c r="Q14" i="3"/>
  <c r="P15" i="3"/>
  <c r="S14" i="3"/>
  <c r="J13" i="3"/>
  <c r="E251" i="4" s="1"/>
  <c r="G14" i="3"/>
  <c r="I14" i="3"/>
  <c r="H14" i="3"/>
  <c r="F14" i="3"/>
  <c r="I261" i="4" l="1"/>
  <c r="G15" i="3"/>
  <c r="F15" i="3"/>
  <c r="I15" i="3"/>
  <c r="H15" i="3"/>
  <c r="J14" i="3"/>
  <c r="E250" i="4" s="1"/>
  <c r="P16" i="3"/>
  <c r="T15" i="3"/>
  <c r="S15" i="3"/>
  <c r="R15" i="3"/>
  <c r="Q15" i="3"/>
  <c r="U14" i="3"/>
  <c r="I251" i="4" l="1"/>
  <c r="I255" i="4"/>
  <c r="U15" i="3"/>
  <c r="F16" i="3"/>
  <c r="I16" i="3"/>
  <c r="H16" i="3"/>
  <c r="G16" i="3"/>
  <c r="T16" i="3"/>
  <c r="P17" i="3"/>
  <c r="R16" i="3"/>
  <c r="S16" i="3"/>
  <c r="Q16" i="3"/>
  <c r="J15" i="3"/>
  <c r="E257" i="4" s="1"/>
  <c r="I257" i="4" l="1"/>
  <c r="U16" i="3"/>
  <c r="J16" i="3"/>
  <c r="E260" i="4" s="1"/>
  <c r="P18" i="3"/>
  <c r="T17" i="3"/>
  <c r="S17" i="3"/>
  <c r="R17" i="3"/>
  <c r="Q17" i="3"/>
  <c r="G17" i="3"/>
  <c r="F17" i="3"/>
  <c r="I17" i="3"/>
  <c r="H17" i="3"/>
  <c r="U17" i="3" l="1"/>
  <c r="J17" i="3"/>
  <c r="E331" i="4" s="1"/>
  <c r="S18" i="3"/>
  <c r="P19" i="3"/>
  <c r="R18" i="3"/>
  <c r="T18" i="3"/>
  <c r="Q18" i="3"/>
  <c r="I18" i="3"/>
  <c r="H18" i="3"/>
  <c r="G18" i="3"/>
  <c r="F18" i="3"/>
  <c r="J18" i="3" l="1"/>
  <c r="E245" i="4" s="1"/>
  <c r="P20" i="3"/>
  <c r="T19" i="3"/>
  <c r="S19" i="3"/>
  <c r="Q19" i="3"/>
  <c r="R19" i="3"/>
  <c r="U18" i="3"/>
  <c r="G19" i="3"/>
  <c r="F19" i="3"/>
  <c r="I19" i="3"/>
  <c r="H19" i="3"/>
  <c r="J19" i="3" l="1"/>
  <c r="E263" i="4" s="1"/>
  <c r="U19" i="3"/>
  <c r="I20" i="3"/>
  <c r="G20" i="3"/>
  <c r="F20" i="3"/>
  <c r="H20" i="3"/>
  <c r="Q20" i="3"/>
  <c r="T20" i="3"/>
  <c r="S20" i="3"/>
  <c r="R20" i="3"/>
  <c r="P21" i="3"/>
  <c r="U20" i="3" l="1"/>
  <c r="J20" i="3"/>
  <c r="P22" i="3"/>
  <c r="T21" i="3"/>
  <c r="S21" i="3"/>
  <c r="Q21" i="3"/>
  <c r="R21" i="3"/>
  <c r="G21" i="3"/>
  <c r="F21" i="3"/>
  <c r="I21" i="3"/>
  <c r="H21" i="3"/>
  <c r="I245" i="4" l="1"/>
  <c r="E51" i="4"/>
  <c r="U21" i="3"/>
  <c r="H22" i="3"/>
  <c r="G22" i="3"/>
  <c r="I22" i="3"/>
  <c r="F22" i="3"/>
  <c r="T22" i="3"/>
  <c r="R22" i="3"/>
  <c r="S22" i="3"/>
  <c r="Q22" i="3"/>
  <c r="P23" i="3"/>
  <c r="J21" i="3"/>
  <c r="E329" i="4" s="1"/>
  <c r="I263" i="4" l="1"/>
  <c r="U22" i="3"/>
  <c r="I250" i="4" s="1"/>
  <c r="J22" i="3"/>
  <c r="P24" i="3"/>
  <c r="T23" i="3"/>
  <c r="S23" i="3"/>
  <c r="R23" i="3"/>
  <c r="Q23" i="3"/>
  <c r="G23" i="3"/>
  <c r="F23" i="3"/>
  <c r="I23" i="3"/>
  <c r="H23" i="3"/>
  <c r="I260" i="4" l="1"/>
  <c r="E11" i="4"/>
  <c r="U23" i="3"/>
  <c r="T24" i="3"/>
  <c r="P25" i="3"/>
  <c r="R24" i="3"/>
  <c r="Q24" i="3"/>
  <c r="S24" i="3"/>
  <c r="J23" i="3"/>
  <c r="E12" i="4" s="1"/>
  <c r="G24" i="3"/>
  <c r="F24" i="3"/>
  <c r="I24" i="3"/>
  <c r="H24" i="3"/>
  <c r="J24" i="3" l="1"/>
  <c r="G25" i="3"/>
  <c r="F25" i="3"/>
  <c r="I25" i="3"/>
  <c r="H25" i="3"/>
  <c r="U24" i="3"/>
  <c r="I256" i="4" s="1"/>
  <c r="P26" i="3"/>
  <c r="T25" i="3"/>
  <c r="S25" i="3"/>
  <c r="R25" i="3"/>
  <c r="Q25" i="3"/>
  <c r="E248" i="4" l="1"/>
  <c r="I248" i="4" s="1"/>
  <c r="T26" i="3"/>
  <c r="S26" i="3"/>
  <c r="P27" i="3"/>
  <c r="R26" i="3"/>
  <c r="Q26" i="3"/>
  <c r="U25" i="3"/>
  <c r="I26" i="3"/>
  <c r="G26" i="3"/>
  <c r="F26" i="3"/>
  <c r="H26" i="3"/>
  <c r="J25" i="3"/>
  <c r="E17" i="4" s="1"/>
  <c r="J26" i="3" l="1"/>
  <c r="U26" i="3"/>
  <c r="I12" i="4" s="1"/>
  <c r="G27" i="3"/>
  <c r="F27" i="3"/>
  <c r="I27" i="3"/>
  <c r="H27" i="3"/>
  <c r="P28" i="3"/>
  <c r="T27" i="3"/>
  <c r="S27" i="3"/>
  <c r="R27" i="3"/>
  <c r="Q27" i="3"/>
  <c r="E243" i="4" l="1"/>
  <c r="I243" i="4" s="1"/>
  <c r="P29" i="3"/>
  <c r="R28" i="3"/>
  <c r="Q28" i="3"/>
  <c r="T28" i="3"/>
  <c r="S28" i="3"/>
  <c r="I28" i="3"/>
  <c r="G28" i="3"/>
  <c r="H28" i="3"/>
  <c r="F28" i="3"/>
  <c r="U27" i="3"/>
  <c r="J27" i="3"/>
  <c r="E258" i="4" s="1"/>
  <c r="J28" i="3" l="1"/>
  <c r="E330" i="4" s="1"/>
  <c r="P30" i="3"/>
  <c r="T29" i="3"/>
  <c r="S29" i="3"/>
  <c r="R29" i="3"/>
  <c r="Q29" i="3"/>
  <c r="G29" i="3"/>
  <c r="F29" i="3"/>
  <c r="I29" i="3"/>
  <c r="H29" i="3"/>
  <c r="U28" i="3"/>
  <c r="I30" i="3" l="1"/>
  <c r="H30" i="3"/>
  <c r="G30" i="3"/>
  <c r="F30" i="3"/>
  <c r="T30" i="3"/>
  <c r="P31" i="3"/>
  <c r="S30" i="3"/>
  <c r="R30" i="3"/>
  <c r="Q30" i="3"/>
  <c r="J29" i="3"/>
  <c r="E253" i="4" s="1"/>
  <c r="U29" i="3"/>
  <c r="U30" i="3" l="1"/>
  <c r="I11" i="4" s="1"/>
  <c r="P32" i="3"/>
  <c r="T31" i="3"/>
  <c r="S31" i="3"/>
  <c r="R31" i="3"/>
  <c r="Q31" i="3"/>
  <c r="J30" i="3"/>
  <c r="E241" i="4" s="1"/>
  <c r="G31" i="3"/>
  <c r="F31" i="3"/>
  <c r="I31" i="3"/>
  <c r="H31" i="3"/>
  <c r="T32" i="3" l="1"/>
  <c r="P33" i="3"/>
  <c r="R32" i="3"/>
  <c r="S32" i="3"/>
  <c r="Q32" i="3"/>
  <c r="J31" i="3"/>
  <c r="E13" i="4" s="1"/>
  <c r="U31" i="3"/>
  <c r="G32" i="3"/>
  <c r="F32" i="3"/>
  <c r="I32" i="3"/>
  <c r="H32" i="3"/>
  <c r="J32" i="3" l="1"/>
  <c r="E104" i="4" s="1"/>
  <c r="G33" i="3"/>
  <c r="F33" i="3"/>
  <c r="I33" i="3"/>
  <c r="H33" i="3"/>
  <c r="U32" i="3"/>
  <c r="P34" i="3"/>
  <c r="T33" i="3"/>
  <c r="S33" i="3"/>
  <c r="R33" i="3"/>
  <c r="Q33" i="3"/>
  <c r="T34" i="3" l="1"/>
  <c r="S34" i="3"/>
  <c r="P35" i="3"/>
  <c r="R34" i="3"/>
  <c r="Q34" i="3"/>
  <c r="U33" i="3"/>
  <c r="I34" i="3"/>
  <c r="H34" i="3"/>
  <c r="G34" i="3"/>
  <c r="F34" i="3"/>
  <c r="J33" i="3"/>
  <c r="E117" i="4" s="1"/>
  <c r="U34" i="3" l="1"/>
  <c r="J34" i="3"/>
  <c r="E177" i="4" s="1"/>
  <c r="P36" i="3"/>
  <c r="T35" i="3"/>
  <c r="S35" i="3"/>
  <c r="R35" i="3"/>
  <c r="Q35" i="3"/>
  <c r="G35" i="3"/>
  <c r="F35" i="3"/>
  <c r="I35" i="3"/>
  <c r="H35" i="3"/>
  <c r="U35" i="3" l="1"/>
  <c r="I51" i="4" s="1"/>
  <c r="J35" i="3"/>
  <c r="E249" i="4" s="1"/>
  <c r="I36" i="3"/>
  <c r="G36" i="3"/>
  <c r="H36" i="3"/>
  <c r="F36" i="3"/>
  <c r="P37" i="3"/>
  <c r="R36" i="3"/>
  <c r="Q36" i="3"/>
  <c r="T36" i="3"/>
  <c r="S36" i="3"/>
  <c r="I177" i="4" l="1"/>
  <c r="J36" i="3"/>
  <c r="E216" i="4" s="1"/>
  <c r="G37" i="3"/>
  <c r="F37" i="3"/>
  <c r="I37" i="3"/>
  <c r="H37" i="3"/>
  <c r="P38" i="3"/>
  <c r="T37" i="3"/>
  <c r="S37" i="3"/>
  <c r="R37" i="3"/>
  <c r="Q37" i="3"/>
  <c r="U36" i="3"/>
  <c r="I241" i="4" s="1"/>
  <c r="T38" i="3" l="1"/>
  <c r="R38" i="3"/>
  <c r="Q38" i="3"/>
  <c r="P39" i="3"/>
  <c r="S38" i="3"/>
  <c r="I38" i="3"/>
  <c r="H38" i="3"/>
  <c r="G38" i="3"/>
  <c r="F38" i="3"/>
  <c r="U37" i="3"/>
  <c r="I117" i="4" s="1"/>
  <c r="J37" i="3"/>
  <c r="E226" i="4" s="1"/>
  <c r="P40" i="3" l="1"/>
  <c r="T39" i="3"/>
  <c r="S39" i="3"/>
  <c r="R39" i="3"/>
  <c r="Q39" i="3"/>
  <c r="U38" i="3"/>
  <c r="G39" i="3"/>
  <c r="F39" i="3"/>
  <c r="I39" i="3"/>
  <c r="H39" i="3"/>
  <c r="J38" i="3"/>
  <c r="I216" i="4" l="1"/>
  <c r="E175" i="4"/>
  <c r="U39" i="3"/>
  <c r="J39" i="3"/>
  <c r="E122" i="4" s="1"/>
  <c r="G40" i="3"/>
  <c r="F40" i="3"/>
  <c r="I40" i="3"/>
  <c r="H40" i="3"/>
  <c r="T40" i="3"/>
  <c r="P41" i="3"/>
  <c r="R40" i="3"/>
  <c r="S40" i="3"/>
  <c r="Q40" i="3"/>
  <c r="I331" i="4" l="1"/>
  <c r="J40" i="3"/>
  <c r="E228" i="4" s="1"/>
  <c r="P42" i="3"/>
  <c r="T41" i="3"/>
  <c r="S41" i="3"/>
  <c r="R41" i="3"/>
  <c r="Q41" i="3"/>
  <c r="U40" i="3"/>
  <c r="G41" i="3"/>
  <c r="F41" i="3"/>
  <c r="I41" i="3"/>
  <c r="H41" i="3"/>
  <c r="U41" i="3" l="1"/>
  <c r="I42" i="3"/>
  <c r="G42" i="3"/>
  <c r="F42" i="3"/>
  <c r="H42" i="3"/>
  <c r="T42" i="3"/>
  <c r="S42" i="3"/>
  <c r="P43" i="3"/>
  <c r="R42" i="3"/>
  <c r="Q42" i="3"/>
  <c r="J41" i="3"/>
  <c r="E169" i="4" s="1"/>
  <c r="G43" i="3" l="1"/>
  <c r="F43" i="3"/>
  <c r="I43" i="3"/>
  <c r="H43" i="3"/>
  <c r="J42" i="3"/>
  <c r="E47" i="4" s="1"/>
  <c r="P44" i="3"/>
  <c r="T43" i="3"/>
  <c r="S43" i="3"/>
  <c r="R43" i="3"/>
  <c r="Q43" i="3"/>
  <c r="U42" i="3"/>
  <c r="I44" i="3" l="1"/>
  <c r="G44" i="3"/>
  <c r="H44" i="3"/>
  <c r="F44" i="3"/>
  <c r="U43" i="3"/>
  <c r="P45" i="3"/>
  <c r="R44" i="3"/>
  <c r="Q44" i="3"/>
  <c r="T44" i="3"/>
  <c r="S44" i="3"/>
  <c r="J43" i="3"/>
  <c r="I122" i="4" l="1"/>
  <c r="E140" i="4"/>
  <c r="J44" i="3"/>
  <c r="E36" i="4" s="1"/>
  <c r="P46" i="3"/>
  <c r="T45" i="3"/>
  <c r="S45" i="3"/>
  <c r="R45" i="3"/>
  <c r="Q45" i="3"/>
  <c r="G45" i="3"/>
  <c r="F45" i="3"/>
  <c r="I45" i="3"/>
  <c r="H45" i="3"/>
  <c r="U44" i="3"/>
  <c r="I175" i="4" s="1"/>
  <c r="U45" i="3" l="1"/>
  <c r="J45" i="3"/>
  <c r="E37" i="4" s="1"/>
  <c r="I46" i="3"/>
  <c r="H46" i="3"/>
  <c r="G46" i="3"/>
  <c r="F46" i="3"/>
  <c r="T46" i="3"/>
  <c r="P47" i="3"/>
  <c r="S46" i="3"/>
  <c r="R46" i="3"/>
  <c r="Q46" i="3"/>
  <c r="J46" i="3" l="1"/>
  <c r="G47" i="3"/>
  <c r="F47" i="3"/>
  <c r="I47" i="3"/>
  <c r="H47" i="3"/>
  <c r="U46" i="3"/>
  <c r="P48" i="3"/>
  <c r="T47" i="3"/>
  <c r="S47" i="3"/>
  <c r="R47" i="3"/>
  <c r="Q47" i="3"/>
  <c r="E351" i="4" l="1"/>
  <c r="I351" i="4" s="1"/>
  <c r="T48" i="3"/>
  <c r="P49" i="3"/>
  <c r="R48" i="3"/>
  <c r="S48" i="3"/>
  <c r="Q48" i="3"/>
  <c r="G48" i="3"/>
  <c r="F48" i="3"/>
  <c r="I48" i="3"/>
  <c r="H48" i="3"/>
  <c r="U47" i="3"/>
  <c r="J47" i="3"/>
  <c r="E345" i="4" s="1"/>
  <c r="U48" i="3" l="1"/>
  <c r="J48" i="3"/>
  <c r="E240" i="4" s="1"/>
  <c r="G49" i="3"/>
  <c r="F49" i="3"/>
  <c r="I49" i="3"/>
  <c r="H49" i="3"/>
  <c r="P50" i="3"/>
  <c r="T49" i="3"/>
  <c r="S49" i="3"/>
  <c r="R49" i="3"/>
  <c r="Q49" i="3"/>
  <c r="J49" i="3" l="1"/>
  <c r="E252" i="4" s="1"/>
  <c r="T50" i="3"/>
  <c r="S50" i="3"/>
  <c r="P51" i="3"/>
  <c r="R50" i="3"/>
  <c r="Q50" i="3"/>
  <c r="I50" i="3"/>
  <c r="H50" i="3"/>
  <c r="G50" i="3"/>
  <c r="F50" i="3"/>
  <c r="U49" i="3"/>
  <c r="U50" i="3" l="1"/>
  <c r="G51" i="3"/>
  <c r="F51" i="3"/>
  <c r="I51" i="3"/>
  <c r="H51" i="3"/>
  <c r="P52" i="3"/>
  <c r="T51" i="3"/>
  <c r="S51" i="3"/>
  <c r="R51" i="3"/>
  <c r="Q51" i="3"/>
  <c r="J50" i="3"/>
  <c r="E342" i="4" s="1"/>
  <c r="P53" i="3" l="1"/>
  <c r="R52" i="3"/>
  <c r="Q52" i="3"/>
  <c r="T52" i="3"/>
  <c r="S52" i="3"/>
  <c r="I52" i="3"/>
  <c r="G52" i="3"/>
  <c r="H52" i="3"/>
  <c r="F52" i="3"/>
  <c r="U51" i="3"/>
  <c r="J51" i="3"/>
  <c r="E344" i="4" s="1"/>
  <c r="I104" i="4" l="1"/>
  <c r="U52" i="3"/>
  <c r="G53" i="3"/>
  <c r="F53" i="3"/>
  <c r="I53" i="3"/>
  <c r="H53" i="3"/>
  <c r="J52" i="3"/>
  <c r="E317" i="4" s="1"/>
  <c r="P54" i="3"/>
  <c r="T53" i="3"/>
  <c r="S53" i="3"/>
  <c r="R53" i="3"/>
  <c r="Q53" i="3"/>
  <c r="T54" i="3" l="1"/>
  <c r="R54" i="3"/>
  <c r="Q54" i="3"/>
  <c r="S54" i="3"/>
  <c r="P55" i="3"/>
  <c r="I54" i="3"/>
  <c r="H54" i="3"/>
  <c r="G54" i="3"/>
  <c r="F54" i="3"/>
  <c r="U53" i="3"/>
  <c r="I37" i="4" s="1"/>
  <c r="J53" i="3"/>
  <c r="E229" i="4" s="1"/>
  <c r="J54" i="3" l="1"/>
  <c r="E347" i="4" s="1"/>
  <c r="G55" i="3"/>
  <c r="F55" i="3"/>
  <c r="I55" i="3"/>
  <c r="H55" i="3"/>
  <c r="P56" i="3"/>
  <c r="T55" i="3"/>
  <c r="S55" i="3"/>
  <c r="R55" i="3"/>
  <c r="Q55" i="3"/>
  <c r="U54" i="3"/>
  <c r="I347" i="4" l="1"/>
  <c r="T56" i="3"/>
  <c r="P57" i="3"/>
  <c r="R56" i="3"/>
  <c r="S56" i="3"/>
  <c r="Q56" i="3"/>
  <c r="G56" i="3"/>
  <c r="F56" i="3"/>
  <c r="I56" i="3"/>
  <c r="H56" i="3"/>
  <c r="U55" i="3"/>
  <c r="J55" i="3"/>
  <c r="I345" i="4" l="1"/>
  <c r="E30" i="4"/>
  <c r="J56" i="3"/>
  <c r="E247" i="4" s="1"/>
  <c r="G57" i="3"/>
  <c r="F57" i="3"/>
  <c r="I57" i="3"/>
  <c r="H57" i="3"/>
  <c r="U56" i="3"/>
  <c r="P58" i="3"/>
  <c r="T57" i="3"/>
  <c r="S57" i="3"/>
  <c r="R57" i="3"/>
  <c r="Q57" i="3"/>
  <c r="T58" i="3" l="1"/>
  <c r="S58" i="3"/>
  <c r="P59" i="3"/>
  <c r="R58" i="3"/>
  <c r="Q58" i="3"/>
  <c r="U57" i="3"/>
  <c r="I58" i="3"/>
  <c r="G58" i="3"/>
  <c r="F58" i="3"/>
  <c r="H58" i="3"/>
  <c r="J57" i="3"/>
  <c r="E14" i="4" s="1"/>
  <c r="I317" i="4" l="1"/>
  <c r="U58" i="3"/>
  <c r="G59" i="3"/>
  <c r="F59" i="3"/>
  <c r="I59" i="3"/>
  <c r="H59" i="3"/>
  <c r="P60" i="3"/>
  <c r="T59" i="3"/>
  <c r="S59" i="3"/>
  <c r="R59" i="3"/>
  <c r="Q59" i="3"/>
  <c r="J58" i="3"/>
  <c r="E62" i="4" s="1"/>
  <c r="I344" i="4" l="1"/>
  <c r="U59" i="3"/>
  <c r="I47" i="4" s="1"/>
  <c r="J59" i="3"/>
  <c r="E346" i="4" s="1"/>
  <c r="P61" i="3"/>
  <c r="R60" i="3"/>
  <c r="Q60" i="3"/>
  <c r="T60" i="3"/>
  <c r="S60" i="3"/>
  <c r="I60" i="3"/>
  <c r="G60" i="3"/>
  <c r="F60" i="3"/>
  <c r="H60" i="3"/>
  <c r="J60" i="3" l="1"/>
  <c r="E191" i="4" s="1"/>
  <c r="P62" i="3"/>
  <c r="T61" i="3"/>
  <c r="S61" i="3"/>
  <c r="R61" i="3"/>
  <c r="Q61" i="3"/>
  <c r="G61" i="3"/>
  <c r="F61" i="3"/>
  <c r="I61" i="3"/>
  <c r="H61" i="3"/>
  <c r="U60" i="3"/>
  <c r="I249" i="4" l="1"/>
  <c r="I20" i="4"/>
  <c r="I62" i="3"/>
  <c r="H62" i="3"/>
  <c r="G62" i="3"/>
  <c r="F62" i="3"/>
  <c r="T62" i="3"/>
  <c r="P63" i="3"/>
  <c r="S62" i="3"/>
  <c r="R62" i="3"/>
  <c r="Q62" i="3"/>
  <c r="J61" i="3"/>
  <c r="E108" i="4" s="1"/>
  <c r="U61" i="3"/>
  <c r="I191" i="4" s="1"/>
  <c r="P64" i="3" l="1"/>
  <c r="T63" i="3"/>
  <c r="S63" i="3"/>
  <c r="R63" i="3"/>
  <c r="Q63" i="3"/>
  <c r="J62" i="3"/>
  <c r="G63" i="3"/>
  <c r="F63" i="3"/>
  <c r="I63" i="3"/>
  <c r="H63" i="3"/>
  <c r="U62" i="3"/>
  <c r="E164" i="4" l="1"/>
  <c r="I164" i="4" s="1"/>
  <c r="J63" i="3"/>
  <c r="E23" i="4" s="1"/>
  <c r="T64" i="3"/>
  <c r="P65" i="3"/>
  <c r="R64" i="3"/>
  <c r="S64" i="3"/>
  <c r="Q64" i="3"/>
  <c r="U63" i="3"/>
  <c r="G64" i="3"/>
  <c r="F64" i="3"/>
  <c r="I64" i="3"/>
  <c r="H64" i="3"/>
  <c r="I346" i="4" l="1"/>
  <c r="I258" i="4"/>
  <c r="J64" i="3"/>
  <c r="E181" i="4" s="1"/>
  <c r="U64" i="3"/>
  <c r="G65" i="3"/>
  <c r="F65" i="3"/>
  <c r="I65" i="3"/>
  <c r="H65" i="3"/>
  <c r="P66" i="3"/>
  <c r="T65" i="3"/>
  <c r="S65" i="3"/>
  <c r="R65" i="3"/>
  <c r="Q65" i="3"/>
  <c r="T66" i="3" l="1"/>
  <c r="S66" i="3"/>
  <c r="P67" i="3"/>
  <c r="R66" i="3"/>
  <c r="Q66" i="3"/>
  <c r="I66" i="3"/>
  <c r="H66" i="3"/>
  <c r="G66" i="3"/>
  <c r="F66" i="3"/>
  <c r="U65" i="3"/>
  <c r="J65" i="3"/>
  <c r="E105" i="4" s="1"/>
  <c r="I181" i="4" l="1"/>
  <c r="P68" i="3"/>
  <c r="T67" i="3"/>
  <c r="S67" i="3"/>
  <c r="R67" i="3"/>
  <c r="Q67" i="3"/>
  <c r="G67" i="3"/>
  <c r="F67" i="3"/>
  <c r="I67" i="3"/>
  <c r="H67" i="3"/>
  <c r="U66" i="3"/>
  <c r="J66" i="3"/>
  <c r="E107" i="4" s="1"/>
  <c r="U67" i="3" l="1"/>
  <c r="P69" i="3"/>
  <c r="R68" i="3"/>
  <c r="Q68" i="3"/>
  <c r="T68" i="3"/>
  <c r="S68" i="3"/>
  <c r="J67" i="3"/>
  <c r="E134" i="4" s="1"/>
  <c r="I68" i="3"/>
  <c r="G68" i="3"/>
  <c r="H68" i="3"/>
  <c r="F68" i="3"/>
  <c r="I329" i="4" l="1"/>
  <c r="J68" i="3"/>
  <c r="E194" i="4" s="1"/>
  <c r="U68" i="3"/>
  <c r="P70" i="3"/>
  <c r="T69" i="3"/>
  <c r="S69" i="3"/>
  <c r="R69" i="3"/>
  <c r="Q69" i="3"/>
  <c r="G69" i="3"/>
  <c r="F69" i="3"/>
  <c r="I69" i="3"/>
  <c r="H69" i="3"/>
  <c r="J69" i="3" l="1"/>
  <c r="E112" i="4" s="1"/>
  <c r="U69" i="3"/>
  <c r="I70" i="3"/>
  <c r="H70" i="3"/>
  <c r="G70" i="3"/>
  <c r="F70" i="3"/>
  <c r="P71" i="3"/>
  <c r="T70" i="3"/>
  <c r="R70" i="3"/>
  <c r="Q70" i="3"/>
  <c r="S70" i="3"/>
  <c r="J70" i="3" l="1"/>
  <c r="E320" i="4" s="1"/>
  <c r="P72" i="3"/>
  <c r="T71" i="3"/>
  <c r="S71" i="3"/>
  <c r="R71" i="3"/>
  <c r="Q71" i="3"/>
  <c r="G71" i="3"/>
  <c r="F71" i="3"/>
  <c r="I71" i="3"/>
  <c r="H71" i="3"/>
  <c r="U70" i="3"/>
  <c r="G72" i="3" l="1"/>
  <c r="F72" i="3"/>
  <c r="I72" i="3"/>
  <c r="H72" i="3"/>
  <c r="P73" i="3"/>
  <c r="R72" i="3"/>
  <c r="Q72" i="3"/>
  <c r="T72" i="3"/>
  <c r="S72" i="3"/>
  <c r="J71" i="3"/>
  <c r="E259" i="4" s="1"/>
  <c r="U71" i="3"/>
  <c r="I112" i="4" l="1"/>
  <c r="U72" i="3"/>
  <c r="P74" i="3"/>
  <c r="T73" i="3"/>
  <c r="S73" i="3"/>
  <c r="R73" i="3"/>
  <c r="Q73" i="3"/>
  <c r="J72" i="3"/>
  <c r="E208" i="4" s="1"/>
  <c r="G73" i="3"/>
  <c r="F73" i="3"/>
  <c r="I73" i="3"/>
  <c r="H73" i="3"/>
  <c r="U73" i="3" l="1"/>
  <c r="J73" i="3"/>
  <c r="E307" i="4" s="1"/>
  <c r="F74" i="3"/>
  <c r="I74" i="3"/>
  <c r="H74" i="3"/>
  <c r="G74" i="3"/>
  <c r="T74" i="3"/>
  <c r="S74" i="3"/>
  <c r="R74" i="3"/>
  <c r="Q74" i="3"/>
  <c r="P75" i="3"/>
  <c r="P76" i="3" l="1"/>
  <c r="T75" i="3"/>
  <c r="S75" i="3"/>
  <c r="R75" i="3"/>
  <c r="Q75" i="3"/>
  <c r="G75" i="3"/>
  <c r="F75" i="3"/>
  <c r="I75" i="3"/>
  <c r="H75" i="3"/>
  <c r="U74" i="3"/>
  <c r="I169" i="4" s="1"/>
  <c r="J74" i="3"/>
  <c r="E238" i="4" s="1"/>
  <c r="U75" i="3" l="1"/>
  <c r="J75" i="3"/>
  <c r="E106" i="4" s="1"/>
  <c r="I76" i="3"/>
  <c r="H76" i="3"/>
  <c r="F76" i="3"/>
  <c r="G76" i="3"/>
  <c r="P77" i="3"/>
  <c r="R76" i="3"/>
  <c r="Q76" i="3"/>
  <c r="S76" i="3"/>
  <c r="T76" i="3"/>
  <c r="I194" i="4" l="1"/>
  <c r="U76" i="3"/>
  <c r="J76" i="3"/>
  <c r="E79" i="4" s="1"/>
  <c r="P78" i="3"/>
  <c r="T77" i="3"/>
  <c r="S77" i="3"/>
  <c r="R77" i="3"/>
  <c r="Q77" i="3"/>
  <c r="G77" i="3"/>
  <c r="F77" i="3"/>
  <c r="I77" i="3"/>
  <c r="H77" i="3"/>
  <c r="I79" i="4" l="1"/>
  <c r="U77" i="3"/>
  <c r="J77" i="3"/>
  <c r="P79" i="3"/>
  <c r="S78" i="3"/>
  <c r="Q78" i="3"/>
  <c r="T78" i="3"/>
  <c r="R78" i="3"/>
  <c r="I78" i="3"/>
  <c r="H78" i="3"/>
  <c r="G78" i="3"/>
  <c r="F78" i="3"/>
  <c r="E31" i="4" l="1"/>
  <c r="I31" i="4" s="1"/>
  <c r="I320" i="4"/>
  <c r="U78" i="3"/>
  <c r="J78" i="3"/>
  <c r="E185" i="4" s="1"/>
  <c r="G79" i="3"/>
  <c r="F79" i="3"/>
  <c r="I79" i="3"/>
  <c r="H79" i="3"/>
  <c r="P80" i="3"/>
  <c r="T79" i="3"/>
  <c r="S79" i="3"/>
  <c r="R79" i="3"/>
  <c r="Q79" i="3"/>
  <c r="U79" i="3" l="1"/>
  <c r="I253" i="4" s="1"/>
  <c r="G80" i="3"/>
  <c r="F80" i="3"/>
  <c r="I80" i="3"/>
  <c r="H80" i="3"/>
  <c r="R80" i="3"/>
  <c r="S80" i="3"/>
  <c r="Q80" i="3"/>
  <c r="T80" i="3"/>
  <c r="P81" i="3"/>
  <c r="J79" i="3"/>
  <c r="E88" i="4" s="1"/>
  <c r="I88" i="4" l="1"/>
  <c r="I105" i="4"/>
  <c r="I185" i="4"/>
  <c r="U80" i="3"/>
  <c r="J80" i="3"/>
  <c r="E64" i="4" s="1"/>
  <c r="P82" i="3"/>
  <c r="T81" i="3"/>
  <c r="S81" i="3"/>
  <c r="R81" i="3"/>
  <c r="Q81" i="3"/>
  <c r="G81" i="3"/>
  <c r="F81" i="3"/>
  <c r="H81" i="3"/>
  <c r="I81" i="3"/>
  <c r="U81" i="3" l="1"/>
  <c r="J81" i="3"/>
  <c r="E131" i="4" s="1"/>
  <c r="T82" i="3"/>
  <c r="S82" i="3"/>
  <c r="R82" i="3"/>
  <c r="P83" i="3"/>
  <c r="Q82" i="3"/>
  <c r="G82" i="3"/>
  <c r="F82" i="3"/>
  <c r="I82" i="3"/>
  <c r="H82" i="3"/>
  <c r="U82" i="3" l="1"/>
  <c r="J82" i="3"/>
  <c r="E232" i="4" s="1"/>
  <c r="P84" i="3"/>
  <c r="T83" i="3"/>
  <c r="S83" i="3"/>
  <c r="R83" i="3"/>
  <c r="Q83" i="3"/>
  <c r="G83" i="3"/>
  <c r="F83" i="3"/>
  <c r="I83" i="3"/>
  <c r="H83" i="3"/>
  <c r="I342" i="4" l="1"/>
  <c r="I259" i="4"/>
  <c r="U83" i="3"/>
  <c r="J83" i="3"/>
  <c r="E55" i="4" s="1"/>
  <c r="G84" i="3"/>
  <c r="I84" i="3"/>
  <c r="F84" i="3"/>
  <c r="H84" i="3"/>
  <c r="P85" i="3"/>
  <c r="R84" i="3"/>
  <c r="Q84" i="3"/>
  <c r="T84" i="3"/>
  <c r="S84" i="3"/>
  <c r="G85" i="3" l="1"/>
  <c r="F85" i="3"/>
  <c r="I85" i="3"/>
  <c r="H85" i="3"/>
  <c r="P86" i="3"/>
  <c r="T85" i="3"/>
  <c r="S85" i="3"/>
  <c r="Q85" i="3"/>
  <c r="R85" i="3"/>
  <c r="J84" i="3"/>
  <c r="E206" i="4" s="1"/>
  <c r="U84" i="3"/>
  <c r="R86" i="3" l="1"/>
  <c r="P87" i="3"/>
  <c r="T86" i="3"/>
  <c r="Q86" i="3"/>
  <c r="S86" i="3"/>
  <c r="J85" i="3"/>
  <c r="E125" i="4" s="1"/>
  <c r="I86" i="3"/>
  <c r="H86" i="3"/>
  <c r="F86" i="3"/>
  <c r="G86" i="3"/>
  <c r="U85" i="3"/>
  <c r="G87" i="3" l="1"/>
  <c r="F87" i="3"/>
  <c r="I87" i="3"/>
  <c r="H87" i="3"/>
  <c r="P88" i="3"/>
  <c r="T87" i="3"/>
  <c r="S87" i="3"/>
  <c r="R87" i="3"/>
  <c r="Q87" i="3"/>
  <c r="U86" i="3"/>
  <c r="J86" i="3"/>
  <c r="E336" i="4" s="1"/>
  <c r="T88" i="3" l="1"/>
  <c r="S88" i="3"/>
  <c r="R88" i="3"/>
  <c r="Q88" i="3"/>
  <c r="P89" i="3"/>
  <c r="J87" i="3"/>
  <c r="E231" i="4" s="1"/>
  <c r="G88" i="3"/>
  <c r="F88" i="3"/>
  <c r="H88" i="3"/>
  <c r="I88" i="3"/>
  <c r="U87" i="3"/>
  <c r="U88" i="3" l="1"/>
  <c r="G89" i="3"/>
  <c r="F89" i="3"/>
  <c r="I89" i="3"/>
  <c r="H89" i="3"/>
  <c r="P90" i="3"/>
  <c r="T89" i="3"/>
  <c r="S89" i="3"/>
  <c r="R89" i="3"/>
  <c r="Q89" i="3"/>
  <c r="J88" i="3"/>
  <c r="E234" i="4" s="1"/>
  <c r="G90" i="3" l="1"/>
  <c r="H90" i="3"/>
  <c r="F90" i="3"/>
  <c r="I90" i="3"/>
  <c r="T90" i="3"/>
  <c r="S90" i="3"/>
  <c r="P91" i="3"/>
  <c r="R90" i="3"/>
  <c r="Q90" i="3"/>
  <c r="U89" i="3"/>
  <c r="J89" i="3"/>
  <c r="I231" i="4" l="1"/>
  <c r="E124" i="4"/>
  <c r="P92" i="3"/>
  <c r="T91" i="3"/>
  <c r="S91" i="3"/>
  <c r="R91" i="3"/>
  <c r="Q91" i="3"/>
  <c r="G91" i="3"/>
  <c r="F91" i="3"/>
  <c r="I91" i="3"/>
  <c r="H91" i="3"/>
  <c r="J90" i="3"/>
  <c r="E116" i="4" s="1"/>
  <c r="U90" i="3"/>
  <c r="I208" i="4" s="1"/>
  <c r="I108" i="4" l="1"/>
  <c r="U91" i="3"/>
  <c r="I92" i="3"/>
  <c r="G92" i="3"/>
  <c r="H92" i="3"/>
  <c r="F92" i="3"/>
  <c r="J91" i="3"/>
  <c r="E130" i="4" s="1"/>
  <c r="P93" i="3"/>
  <c r="R92" i="3"/>
  <c r="Q92" i="3"/>
  <c r="T92" i="3"/>
  <c r="S92" i="3"/>
  <c r="I234" i="4" l="1"/>
  <c r="J92" i="3"/>
  <c r="E121" i="4" s="1"/>
  <c r="P94" i="3"/>
  <c r="T93" i="3"/>
  <c r="S93" i="3"/>
  <c r="R93" i="3"/>
  <c r="Q93" i="3"/>
  <c r="G93" i="3"/>
  <c r="F93" i="3"/>
  <c r="I93" i="3"/>
  <c r="H93" i="3"/>
  <c r="U92" i="3"/>
  <c r="U93" i="3" l="1"/>
  <c r="T94" i="3"/>
  <c r="R94" i="3"/>
  <c r="Q94" i="3"/>
  <c r="P95" i="3"/>
  <c r="S94" i="3"/>
  <c r="I94" i="3"/>
  <c r="H94" i="3"/>
  <c r="G94" i="3"/>
  <c r="F94" i="3"/>
  <c r="J93" i="3"/>
  <c r="I116" i="4" l="1"/>
  <c r="E242" i="4"/>
  <c r="P96" i="3"/>
  <c r="T95" i="3"/>
  <c r="S95" i="3"/>
  <c r="R95" i="3"/>
  <c r="Q95" i="3"/>
  <c r="U94" i="3"/>
  <c r="G95" i="3"/>
  <c r="F95" i="3"/>
  <c r="I95" i="3"/>
  <c r="H95" i="3"/>
  <c r="J94" i="3"/>
  <c r="E40" i="4" s="1"/>
  <c r="I13" i="4" l="1"/>
  <c r="U95" i="3"/>
  <c r="I228" i="4" s="1"/>
  <c r="J95" i="3"/>
  <c r="E209" i="4" s="1"/>
  <c r="G96" i="3"/>
  <c r="F96" i="3"/>
  <c r="I96" i="3"/>
  <c r="H96" i="3"/>
  <c r="P97" i="3"/>
  <c r="T96" i="3"/>
  <c r="S96" i="3"/>
  <c r="R96" i="3"/>
  <c r="Q96" i="3"/>
  <c r="J96" i="3" l="1"/>
  <c r="E176" i="4" s="1"/>
  <c r="U96" i="3"/>
  <c r="P98" i="3"/>
  <c r="T97" i="3"/>
  <c r="S97" i="3"/>
  <c r="R97" i="3"/>
  <c r="Q97" i="3"/>
  <c r="G97" i="3"/>
  <c r="F97" i="3"/>
  <c r="I97" i="3"/>
  <c r="H97" i="3"/>
  <c r="I40" i="4" l="1"/>
  <c r="U97" i="3"/>
  <c r="J97" i="3"/>
  <c r="E199" i="4" s="1"/>
  <c r="T98" i="3"/>
  <c r="S98" i="3"/>
  <c r="R98" i="3"/>
  <c r="P99" i="3"/>
  <c r="Q98" i="3"/>
  <c r="I98" i="3"/>
  <c r="G98" i="3"/>
  <c r="F98" i="3"/>
  <c r="H98" i="3"/>
  <c r="I176" i="4" l="1"/>
  <c r="J98" i="3"/>
  <c r="G99" i="3"/>
  <c r="F99" i="3"/>
  <c r="I99" i="3"/>
  <c r="H99" i="3"/>
  <c r="U98" i="3"/>
  <c r="I226" i="4" s="1"/>
  <c r="P100" i="3"/>
  <c r="T99" i="3"/>
  <c r="S99" i="3"/>
  <c r="R99" i="3"/>
  <c r="Q99" i="3"/>
  <c r="E128" i="4" l="1"/>
  <c r="I128" i="4" s="1"/>
  <c r="P101" i="3"/>
  <c r="R100" i="3"/>
  <c r="Q100" i="3"/>
  <c r="T100" i="3"/>
  <c r="S100" i="3"/>
  <c r="U99" i="3"/>
  <c r="I100" i="3"/>
  <c r="G100" i="3"/>
  <c r="H100" i="3"/>
  <c r="F100" i="3"/>
  <c r="J99" i="3"/>
  <c r="E133" i="4" s="1"/>
  <c r="J100" i="3" l="1"/>
  <c r="E326" i="4" s="1"/>
  <c r="U100" i="3"/>
  <c r="G101" i="3"/>
  <c r="F101" i="3"/>
  <c r="I101" i="3"/>
  <c r="H101" i="3"/>
  <c r="P102" i="3"/>
  <c r="T101" i="3"/>
  <c r="S101" i="3"/>
  <c r="R101" i="3"/>
  <c r="Q101" i="3"/>
  <c r="I206" i="4" l="1"/>
  <c r="U101" i="3"/>
  <c r="P103" i="3"/>
  <c r="R102" i="3"/>
  <c r="Q102" i="3"/>
  <c r="T102" i="3"/>
  <c r="S102" i="3"/>
  <c r="I102" i="3"/>
  <c r="H102" i="3"/>
  <c r="G102" i="3"/>
  <c r="F102" i="3"/>
  <c r="J101" i="3"/>
  <c r="E174" i="4" s="1"/>
  <c r="G103" i="3" l="1"/>
  <c r="F103" i="3"/>
  <c r="I103" i="3"/>
  <c r="H103" i="3"/>
  <c r="U102" i="3"/>
  <c r="J102" i="3"/>
  <c r="E239" i="4" s="1"/>
  <c r="P104" i="3"/>
  <c r="T103" i="3"/>
  <c r="S103" i="3"/>
  <c r="R103" i="3"/>
  <c r="Q103" i="3"/>
  <c r="U103" i="3" l="1"/>
  <c r="J103" i="3"/>
  <c r="E63" i="4" s="1"/>
  <c r="R104" i="3"/>
  <c r="P105" i="3"/>
  <c r="T104" i="3"/>
  <c r="Q104" i="3"/>
  <c r="S104" i="3"/>
  <c r="G104" i="3"/>
  <c r="F104" i="3"/>
  <c r="I104" i="3"/>
  <c r="H104" i="3"/>
  <c r="U104" i="3" l="1"/>
  <c r="P106" i="3"/>
  <c r="T105" i="3"/>
  <c r="S105" i="3"/>
  <c r="R105" i="3"/>
  <c r="Q105" i="3"/>
  <c r="G105" i="3"/>
  <c r="F105" i="3"/>
  <c r="I105" i="3"/>
  <c r="H105" i="3"/>
  <c r="J104" i="3"/>
  <c r="E21" i="4" s="1"/>
  <c r="I130" i="4" l="1"/>
  <c r="I174" i="4"/>
  <c r="I239" i="4"/>
  <c r="J105" i="3"/>
  <c r="E211" i="4" s="1"/>
  <c r="U105" i="3"/>
  <c r="I106" i="3"/>
  <c r="H106" i="3"/>
  <c r="G106" i="3"/>
  <c r="F106" i="3"/>
  <c r="T106" i="3"/>
  <c r="S106" i="3"/>
  <c r="R106" i="3"/>
  <c r="P107" i="3"/>
  <c r="Q106" i="3"/>
  <c r="I121" i="4" l="1"/>
  <c r="J106" i="3"/>
  <c r="E167" i="4" s="1"/>
  <c r="U106" i="3"/>
  <c r="I336" i="4" s="1"/>
  <c r="P108" i="3"/>
  <c r="T107" i="3"/>
  <c r="S107" i="3"/>
  <c r="R107" i="3"/>
  <c r="Q107" i="3"/>
  <c r="G107" i="3"/>
  <c r="F107" i="3"/>
  <c r="I107" i="3"/>
  <c r="H107" i="3"/>
  <c r="I167" i="4" l="1"/>
  <c r="U107" i="3"/>
  <c r="J107" i="3"/>
  <c r="E207" i="4" s="1"/>
  <c r="G108" i="3"/>
  <c r="I108" i="3"/>
  <c r="F108" i="3"/>
  <c r="H108" i="3"/>
  <c r="P109" i="3"/>
  <c r="R108" i="3"/>
  <c r="Q108" i="3"/>
  <c r="T108" i="3"/>
  <c r="S108" i="3"/>
  <c r="I240" i="4" l="1"/>
  <c r="U108" i="3"/>
  <c r="P110" i="3"/>
  <c r="T109" i="3"/>
  <c r="S109" i="3"/>
  <c r="R109" i="3"/>
  <c r="Q109" i="3"/>
  <c r="J108" i="3"/>
  <c r="E32" i="4" s="1"/>
  <c r="G109" i="3"/>
  <c r="F109" i="3"/>
  <c r="I109" i="3"/>
  <c r="H109" i="3"/>
  <c r="U109" i="3" l="1"/>
  <c r="J109" i="3"/>
  <c r="E136" i="4" s="1"/>
  <c r="I110" i="3"/>
  <c r="H110" i="3"/>
  <c r="G110" i="3"/>
  <c r="F110" i="3"/>
  <c r="R110" i="3"/>
  <c r="P111" i="3"/>
  <c r="Q110" i="3"/>
  <c r="T110" i="3"/>
  <c r="S110" i="3"/>
  <c r="I136" i="4" l="1"/>
  <c r="U110" i="3"/>
  <c r="J110" i="3"/>
  <c r="E58" i="4" s="1"/>
  <c r="P112" i="3"/>
  <c r="T111" i="3"/>
  <c r="S111" i="3"/>
  <c r="R111" i="3"/>
  <c r="Q111" i="3"/>
  <c r="G111" i="3"/>
  <c r="F111" i="3"/>
  <c r="I111" i="3"/>
  <c r="H111" i="3"/>
  <c r="U111" i="3" l="1"/>
  <c r="J111" i="3"/>
  <c r="E350" i="4" s="1"/>
  <c r="T112" i="3"/>
  <c r="R112" i="3"/>
  <c r="P113" i="3"/>
  <c r="S112" i="3"/>
  <c r="Q112" i="3"/>
  <c r="G112" i="3"/>
  <c r="F112" i="3"/>
  <c r="I112" i="3"/>
  <c r="H112" i="3"/>
  <c r="I229" i="4" l="1"/>
  <c r="U112" i="3"/>
  <c r="G113" i="3"/>
  <c r="F113" i="3"/>
  <c r="I113" i="3"/>
  <c r="H113" i="3"/>
  <c r="P114" i="3"/>
  <c r="T113" i="3"/>
  <c r="S113" i="3"/>
  <c r="R113" i="3"/>
  <c r="Q113" i="3"/>
  <c r="J112" i="3"/>
  <c r="E236" i="4" s="1"/>
  <c r="G114" i="3" l="1"/>
  <c r="I114" i="3"/>
  <c r="F114" i="3"/>
  <c r="H114" i="3"/>
  <c r="J113" i="3"/>
  <c r="E35" i="4" s="1"/>
  <c r="T114" i="3"/>
  <c r="S114" i="3"/>
  <c r="R114" i="3"/>
  <c r="P115" i="3"/>
  <c r="Q114" i="3"/>
  <c r="U113" i="3"/>
  <c r="U114" i="3" l="1"/>
  <c r="P116" i="3"/>
  <c r="T115" i="3"/>
  <c r="S115" i="3"/>
  <c r="R115" i="3"/>
  <c r="Q115" i="3"/>
  <c r="G115" i="3"/>
  <c r="F115" i="3"/>
  <c r="I115" i="3"/>
  <c r="H115" i="3"/>
  <c r="J114" i="3"/>
  <c r="E152" i="4" s="1"/>
  <c r="I125" i="4" l="1"/>
  <c r="U115" i="3"/>
  <c r="J115" i="3"/>
  <c r="I116" i="3"/>
  <c r="G116" i="3"/>
  <c r="H116" i="3"/>
  <c r="F116" i="3"/>
  <c r="P117" i="3"/>
  <c r="R116" i="3"/>
  <c r="Q116" i="3"/>
  <c r="T116" i="3"/>
  <c r="S116" i="3"/>
  <c r="I199" i="4" l="1"/>
  <c r="E115" i="4"/>
  <c r="I238" i="4"/>
  <c r="U116" i="3"/>
  <c r="J116" i="3"/>
  <c r="E337" i="4" s="1"/>
  <c r="P118" i="3"/>
  <c r="T117" i="3"/>
  <c r="S117" i="3"/>
  <c r="R117" i="3"/>
  <c r="Q117" i="3"/>
  <c r="G117" i="3"/>
  <c r="F117" i="3"/>
  <c r="I117" i="3"/>
  <c r="H117" i="3"/>
  <c r="I209" i="4" l="1"/>
  <c r="I236" i="4"/>
  <c r="U117" i="3"/>
  <c r="J117" i="3"/>
  <c r="E75" i="4" s="1"/>
  <c r="I118" i="3"/>
  <c r="H118" i="3"/>
  <c r="G118" i="3"/>
  <c r="F118" i="3"/>
  <c r="S118" i="3"/>
  <c r="R118" i="3"/>
  <c r="P119" i="3"/>
  <c r="T118" i="3"/>
  <c r="Q118" i="3"/>
  <c r="I242" i="4" l="1"/>
  <c r="J118" i="3"/>
  <c r="G119" i="3"/>
  <c r="F119" i="3"/>
  <c r="I119" i="3"/>
  <c r="H119" i="3"/>
  <c r="U118" i="3"/>
  <c r="P120" i="3"/>
  <c r="T119" i="3"/>
  <c r="S119" i="3"/>
  <c r="Q119" i="3"/>
  <c r="R119" i="3"/>
  <c r="E310" i="4" l="1"/>
  <c r="I310" i="4" s="1"/>
  <c r="I152" i="4"/>
  <c r="Q120" i="3"/>
  <c r="P121" i="3"/>
  <c r="S120" i="3"/>
  <c r="R120" i="3"/>
  <c r="T120" i="3"/>
  <c r="G120" i="3"/>
  <c r="F120" i="3"/>
  <c r="I120" i="3"/>
  <c r="H120" i="3"/>
  <c r="U119" i="3"/>
  <c r="J119" i="3"/>
  <c r="E210" i="4" s="1"/>
  <c r="I350" i="4" l="1"/>
  <c r="J120" i="3"/>
  <c r="G121" i="3"/>
  <c r="F121" i="3"/>
  <c r="H121" i="3"/>
  <c r="I121" i="3"/>
  <c r="P122" i="3"/>
  <c r="T121" i="3"/>
  <c r="S121" i="3"/>
  <c r="R121" i="3"/>
  <c r="Q121" i="3"/>
  <c r="U120" i="3"/>
  <c r="I35" i="4" l="1"/>
  <c r="E341" i="4"/>
  <c r="T122" i="3"/>
  <c r="S122" i="3"/>
  <c r="P123" i="3"/>
  <c r="R122" i="3"/>
  <c r="Q122" i="3"/>
  <c r="H122" i="3"/>
  <c r="G122" i="3"/>
  <c r="F122" i="3"/>
  <c r="I122" i="3"/>
  <c r="J121" i="3"/>
  <c r="E352" i="4" s="1"/>
  <c r="U121" i="3"/>
  <c r="U122" i="3" l="1"/>
  <c r="J122" i="3"/>
  <c r="E46" i="4" s="1"/>
  <c r="P124" i="3"/>
  <c r="T123" i="3"/>
  <c r="S123" i="3"/>
  <c r="R123" i="3"/>
  <c r="Q123" i="3"/>
  <c r="G123" i="3"/>
  <c r="F123" i="3"/>
  <c r="H123" i="3"/>
  <c r="I123" i="3"/>
  <c r="I115" i="4" l="1"/>
  <c r="U123" i="3"/>
  <c r="I252" i="4" s="1"/>
  <c r="P125" i="3"/>
  <c r="R124" i="3"/>
  <c r="Q124" i="3"/>
  <c r="S124" i="3"/>
  <c r="T124" i="3"/>
  <c r="J123" i="3"/>
  <c r="E335" i="4" s="1"/>
  <c r="F124" i="3"/>
  <c r="H124" i="3"/>
  <c r="I124" i="3"/>
  <c r="G124" i="3"/>
  <c r="J124" i="3" l="1"/>
  <c r="E202" i="4" s="1"/>
  <c r="U124" i="3"/>
  <c r="G125" i="3"/>
  <c r="F125" i="3"/>
  <c r="I125" i="3"/>
  <c r="H125" i="3"/>
  <c r="P126" i="3"/>
  <c r="T125" i="3"/>
  <c r="S125" i="3"/>
  <c r="R125" i="3"/>
  <c r="Q125" i="3"/>
  <c r="U125" i="3" l="1"/>
  <c r="S126" i="3"/>
  <c r="P127" i="3"/>
  <c r="T126" i="3"/>
  <c r="R126" i="3"/>
  <c r="Q126" i="3"/>
  <c r="I126" i="3"/>
  <c r="H126" i="3"/>
  <c r="F126" i="3"/>
  <c r="G126" i="3"/>
  <c r="J125" i="3"/>
  <c r="E187" i="4" l="1"/>
  <c r="I187" i="4" s="1"/>
  <c r="J126" i="3"/>
  <c r="E217" i="4" s="1"/>
  <c r="G127" i="3"/>
  <c r="F127" i="3"/>
  <c r="I127" i="3"/>
  <c r="H127" i="3"/>
  <c r="U126" i="3"/>
  <c r="P128" i="3"/>
  <c r="T127" i="3"/>
  <c r="S127" i="3"/>
  <c r="Q127" i="3"/>
  <c r="R127" i="3"/>
  <c r="I30" i="4" l="1"/>
  <c r="Q128" i="3"/>
  <c r="T128" i="3"/>
  <c r="R128" i="3"/>
  <c r="P129" i="3"/>
  <c r="S128" i="3"/>
  <c r="G128" i="3"/>
  <c r="F128" i="3"/>
  <c r="H128" i="3"/>
  <c r="I128" i="3"/>
  <c r="U127" i="3"/>
  <c r="J127" i="3"/>
  <c r="I217" i="4" l="1"/>
  <c r="E197" i="4"/>
  <c r="J128" i="3"/>
  <c r="E27" i="4" s="1"/>
  <c r="P130" i="3"/>
  <c r="T129" i="3"/>
  <c r="S129" i="3"/>
  <c r="Q129" i="3"/>
  <c r="R129" i="3"/>
  <c r="G129" i="3"/>
  <c r="F129" i="3"/>
  <c r="I129" i="3"/>
  <c r="H129" i="3"/>
  <c r="U128" i="3"/>
  <c r="J129" i="3" l="1"/>
  <c r="E114" i="4" s="1"/>
  <c r="U129" i="3"/>
  <c r="H130" i="3"/>
  <c r="I130" i="3"/>
  <c r="F130" i="3"/>
  <c r="G130" i="3"/>
  <c r="T130" i="3"/>
  <c r="S130" i="3"/>
  <c r="P131" i="3"/>
  <c r="R130" i="3"/>
  <c r="Q130" i="3"/>
  <c r="I202" i="4" l="1"/>
  <c r="U130" i="3"/>
  <c r="G131" i="3"/>
  <c r="F131" i="3"/>
  <c r="H131" i="3"/>
  <c r="I131" i="3"/>
  <c r="J130" i="3"/>
  <c r="P132" i="3"/>
  <c r="T131" i="3"/>
  <c r="S131" i="3"/>
  <c r="R131" i="3"/>
  <c r="Q131" i="3"/>
  <c r="I210" i="4" l="1"/>
  <c r="E18" i="4"/>
  <c r="U131" i="3"/>
  <c r="I32" i="4" s="1"/>
  <c r="F132" i="3"/>
  <c r="I132" i="3"/>
  <c r="G132" i="3"/>
  <c r="H132" i="3"/>
  <c r="J131" i="3"/>
  <c r="E44" i="4" s="1"/>
  <c r="P133" i="3"/>
  <c r="R132" i="3"/>
  <c r="Q132" i="3"/>
  <c r="T132" i="3"/>
  <c r="S132" i="3"/>
  <c r="P134" i="3" l="1"/>
  <c r="T133" i="3"/>
  <c r="S133" i="3"/>
  <c r="Q133" i="3"/>
  <c r="R133" i="3"/>
  <c r="G133" i="3"/>
  <c r="F133" i="3"/>
  <c r="H133" i="3"/>
  <c r="I133" i="3"/>
  <c r="U132" i="3"/>
  <c r="I46" i="4" s="1"/>
  <c r="J132" i="3"/>
  <c r="E99" i="4" s="1"/>
  <c r="J133" i="3" l="1"/>
  <c r="E94" i="4" s="1"/>
  <c r="U133" i="3"/>
  <c r="I134" i="3"/>
  <c r="H134" i="3"/>
  <c r="G134" i="3"/>
  <c r="F134" i="3"/>
  <c r="S134" i="3"/>
  <c r="R134" i="3"/>
  <c r="Q134" i="3"/>
  <c r="P135" i="3"/>
  <c r="T134" i="3"/>
  <c r="J134" i="3" l="1"/>
  <c r="E237" i="4" s="1"/>
  <c r="P136" i="3"/>
  <c r="T135" i="3"/>
  <c r="S135" i="3"/>
  <c r="Q135" i="3"/>
  <c r="R135" i="3"/>
  <c r="G135" i="3"/>
  <c r="F135" i="3"/>
  <c r="I135" i="3"/>
  <c r="H135" i="3"/>
  <c r="U134" i="3"/>
  <c r="J135" i="3" l="1"/>
  <c r="U135" i="3"/>
  <c r="G136" i="3"/>
  <c r="F136" i="3"/>
  <c r="I136" i="3"/>
  <c r="H136" i="3"/>
  <c r="Q136" i="3"/>
  <c r="P137" i="3"/>
  <c r="T136" i="3"/>
  <c r="S136" i="3"/>
  <c r="R136" i="3"/>
  <c r="I99" i="4" l="1"/>
  <c r="E87" i="4"/>
  <c r="U136" i="3"/>
  <c r="J136" i="3"/>
  <c r="E28" i="4" s="1"/>
  <c r="G137" i="3"/>
  <c r="F137" i="3"/>
  <c r="H137" i="3"/>
  <c r="I137" i="3"/>
  <c r="P138" i="3"/>
  <c r="T137" i="3"/>
  <c r="S137" i="3"/>
  <c r="R137" i="3"/>
  <c r="Q137" i="3"/>
  <c r="I114" i="4" l="1"/>
  <c r="T138" i="3"/>
  <c r="S138" i="3"/>
  <c r="Q138" i="3"/>
  <c r="R138" i="3"/>
  <c r="P139" i="3"/>
  <c r="H138" i="3"/>
  <c r="G138" i="3"/>
  <c r="I138" i="3"/>
  <c r="F138" i="3"/>
  <c r="U137" i="3"/>
  <c r="J137" i="3"/>
  <c r="E26" i="4" s="1"/>
  <c r="P140" i="3" l="1"/>
  <c r="T139" i="3"/>
  <c r="S139" i="3"/>
  <c r="R139" i="3"/>
  <c r="Q139" i="3"/>
  <c r="U138" i="3"/>
  <c r="I140" i="4" s="1"/>
  <c r="G139" i="3"/>
  <c r="F139" i="3"/>
  <c r="H139" i="3"/>
  <c r="I139" i="3"/>
  <c r="J138" i="3"/>
  <c r="E74" i="4" s="1"/>
  <c r="I237" i="4" l="1"/>
  <c r="U139" i="3"/>
  <c r="J139" i="3"/>
  <c r="F140" i="3"/>
  <c r="H140" i="3"/>
  <c r="G140" i="3"/>
  <c r="I140" i="3"/>
  <c r="P141" i="3"/>
  <c r="R140" i="3"/>
  <c r="Q140" i="3"/>
  <c r="T140" i="3"/>
  <c r="S140" i="3"/>
  <c r="I341" i="4" l="1"/>
  <c r="E178" i="4"/>
  <c r="I63" i="4"/>
  <c r="I134" i="4"/>
  <c r="G141" i="3"/>
  <c r="F141" i="3"/>
  <c r="I141" i="3"/>
  <c r="H141" i="3"/>
  <c r="U140" i="3"/>
  <c r="P142" i="3"/>
  <c r="T141" i="3"/>
  <c r="S141" i="3"/>
  <c r="R141" i="3"/>
  <c r="Q141" i="3"/>
  <c r="J140" i="3"/>
  <c r="E96" i="4" s="1"/>
  <c r="U141" i="3" l="1"/>
  <c r="I142" i="3"/>
  <c r="H142" i="3"/>
  <c r="F142" i="3"/>
  <c r="G142" i="3"/>
  <c r="J141" i="3"/>
  <c r="E157" i="4" s="1"/>
  <c r="S142" i="3"/>
  <c r="T142" i="3"/>
  <c r="R142" i="3"/>
  <c r="Q142" i="3"/>
  <c r="P143" i="3"/>
  <c r="I94" i="4" l="1"/>
  <c r="I178" i="4"/>
  <c r="G143" i="3"/>
  <c r="F143" i="3"/>
  <c r="I143" i="3"/>
  <c r="H143" i="3"/>
  <c r="U142" i="3"/>
  <c r="P144" i="3"/>
  <c r="T143" i="3"/>
  <c r="S143" i="3"/>
  <c r="Q143" i="3"/>
  <c r="R143" i="3"/>
  <c r="J142" i="3"/>
  <c r="E126" i="4" s="1"/>
  <c r="Q144" i="3" l="1"/>
  <c r="R144" i="3"/>
  <c r="T144" i="3"/>
  <c r="S144" i="3"/>
  <c r="P145" i="3"/>
  <c r="J143" i="3"/>
  <c r="E221" i="4" s="1"/>
  <c r="G144" i="3"/>
  <c r="F144" i="3"/>
  <c r="H144" i="3"/>
  <c r="I144" i="3"/>
  <c r="U143" i="3"/>
  <c r="G145" i="3" l="1"/>
  <c r="F145" i="3"/>
  <c r="I145" i="3"/>
  <c r="H145" i="3"/>
  <c r="P146" i="3"/>
  <c r="T145" i="3"/>
  <c r="S145" i="3"/>
  <c r="Q145" i="3"/>
  <c r="R145" i="3"/>
  <c r="J144" i="3"/>
  <c r="E97" i="4" s="1"/>
  <c r="U144" i="3"/>
  <c r="U145" i="3" l="1"/>
  <c r="H146" i="3"/>
  <c r="F146" i="3"/>
  <c r="I146" i="3"/>
  <c r="G146" i="3"/>
  <c r="T146" i="3"/>
  <c r="S146" i="3"/>
  <c r="R146" i="3"/>
  <c r="Q146" i="3"/>
  <c r="P147" i="3"/>
  <c r="J145" i="3"/>
  <c r="E309" i="4" s="1"/>
  <c r="U146" i="3" l="1"/>
  <c r="G147" i="3"/>
  <c r="F147" i="3"/>
  <c r="H147" i="3"/>
  <c r="I147" i="3"/>
  <c r="P148" i="3"/>
  <c r="T147" i="3"/>
  <c r="S147" i="3"/>
  <c r="R147" i="3"/>
  <c r="Q147" i="3"/>
  <c r="J146" i="3"/>
  <c r="E188" i="4" s="1"/>
  <c r="T148" i="3" l="1"/>
  <c r="P149" i="3"/>
  <c r="R148" i="3"/>
  <c r="Q148" i="3"/>
  <c r="S148" i="3"/>
  <c r="F148" i="3"/>
  <c r="I148" i="3"/>
  <c r="H148" i="3"/>
  <c r="G148" i="3"/>
  <c r="U147" i="3"/>
  <c r="J147" i="3"/>
  <c r="E16" i="4" s="1"/>
  <c r="I87" i="4" l="1"/>
  <c r="J148" i="3"/>
  <c r="E227" i="4" s="1"/>
  <c r="P150" i="3"/>
  <c r="T149" i="3"/>
  <c r="S149" i="3"/>
  <c r="R149" i="3"/>
  <c r="Q149" i="3"/>
  <c r="G149" i="3"/>
  <c r="F149" i="3"/>
  <c r="H149" i="3"/>
  <c r="I149" i="3"/>
  <c r="U148" i="3"/>
  <c r="I335" i="4" l="1"/>
  <c r="U149" i="3"/>
  <c r="J149" i="3"/>
  <c r="E325" i="4" s="1"/>
  <c r="I150" i="3"/>
  <c r="H150" i="3"/>
  <c r="F150" i="3"/>
  <c r="G150" i="3"/>
  <c r="S150" i="3"/>
  <c r="P151" i="3"/>
  <c r="R150" i="3"/>
  <c r="Q150" i="3"/>
  <c r="T150" i="3"/>
  <c r="I133" i="4" l="1"/>
  <c r="G151" i="3"/>
  <c r="F151" i="3"/>
  <c r="I151" i="3"/>
  <c r="H151" i="3"/>
  <c r="U150" i="3"/>
  <c r="I36" i="4" s="1"/>
  <c r="P152" i="3"/>
  <c r="T151" i="3"/>
  <c r="S151" i="3"/>
  <c r="Q151" i="3"/>
  <c r="R151" i="3"/>
  <c r="J150" i="3"/>
  <c r="E179" i="4" s="1"/>
  <c r="Q152" i="3" l="1"/>
  <c r="S152" i="3"/>
  <c r="P153" i="3"/>
  <c r="R152" i="3"/>
  <c r="T152" i="3"/>
  <c r="I152" i="3"/>
  <c r="G152" i="3"/>
  <c r="F152" i="3"/>
  <c r="H152" i="3"/>
  <c r="U151" i="3"/>
  <c r="I197" i="4" s="1"/>
  <c r="J151" i="3"/>
  <c r="E77" i="4" l="1"/>
  <c r="I77" i="4" s="1"/>
  <c r="I157" i="4"/>
  <c r="P154" i="3"/>
  <c r="T153" i="3"/>
  <c r="S153" i="3"/>
  <c r="Q153" i="3"/>
  <c r="R153" i="3"/>
  <c r="G153" i="3"/>
  <c r="F153" i="3"/>
  <c r="I153" i="3"/>
  <c r="H153" i="3"/>
  <c r="J152" i="3"/>
  <c r="E71" i="4" s="1"/>
  <c r="U152" i="3"/>
  <c r="I221" i="4" l="1"/>
  <c r="J153" i="3"/>
  <c r="U153" i="3"/>
  <c r="H154" i="3"/>
  <c r="G154" i="3"/>
  <c r="F154" i="3"/>
  <c r="I154" i="3"/>
  <c r="T154" i="3"/>
  <c r="S154" i="3"/>
  <c r="Q154" i="3"/>
  <c r="P155" i="3"/>
  <c r="R154" i="3"/>
  <c r="I44" i="4" l="1"/>
  <c r="E198" i="4"/>
  <c r="G155" i="3"/>
  <c r="F155" i="3"/>
  <c r="H155" i="3"/>
  <c r="I155" i="3"/>
  <c r="J154" i="3"/>
  <c r="P156" i="3"/>
  <c r="T155" i="3"/>
  <c r="S155" i="3"/>
  <c r="R155" i="3"/>
  <c r="Q155" i="3"/>
  <c r="U154" i="3"/>
  <c r="I247" i="4" s="1"/>
  <c r="I188" i="4" l="1"/>
  <c r="E110" i="4"/>
  <c r="F156" i="3"/>
  <c r="H156" i="3"/>
  <c r="G156" i="3"/>
  <c r="I156" i="3"/>
  <c r="U155" i="3"/>
  <c r="T156" i="3"/>
  <c r="P157" i="3"/>
  <c r="R156" i="3"/>
  <c r="Q156" i="3"/>
  <c r="S156" i="3"/>
  <c r="J155" i="3"/>
  <c r="E225" i="4" s="1"/>
  <c r="J156" i="3" l="1"/>
  <c r="E137" i="4" s="1"/>
  <c r="P158" i="3"/>
  <c r="T157" i="3"/>
  <c r="S157" i="3"/>
  <c r="R157" i="3"/>
  <c r="Q157" i="3"/>
  <c r="G157" i="3"/>
  <c r="F157" i="3"/>
  <c r="H157" i="3"/>
  <c r="I157" i="3"/>
  <c r="U156" i="3"/>
  <c r="I96" i="4" l="1"/>
  <c r="I137" i="4"/>
  <c r="J157" i="3"/>
  <c r="E81" i="4" s="1"/>
  <c r="U157" i="3"/>
  <c r="I158" i="3"/>
  <c r="H158" i="3"/>
  <c r="F158" i="3"/>
  <c r="G158" i="3"/>
  <c r="S158" i="3"/>
  <c r="P159" i="3"/>
  <c r="R158" i="3"/>
  <c r="Q158" i="3"/>
  <c r="T158" i="3"/>
  <c r="J158" i="3" l="1"/>
  <c r="P160" i="3"/>
  <c r="T159" i="3"/>
  <c r="S159" i="3"/>
  <c r="Q159" i="3"/>
  <c r="R159" i="3"/>
  <c r="G159" i="3"/>
  <c r="F159" i="3"/>
  <c r="I159" i="3"/>
  <c r="H159" i="3"/>
  <c r="U158" i="3"/>
  <c r="I198" i="4" l="1"/>
  <c r="E339" i="4"/>
  <c r="J159" i="3"/>
  <c r="E57" i="4" s="1"/>
  <c r="U159" i="3"/>
  <c r="I207" i="4" s="1"/>
  <c r="I160" i="3"/>
  <c r="G160" i="3"/>
  <c r="F160" i="3"/>
  <c r="H160" i="3"/>
  <c r="Q160" i="3"/>
  <c r="S160" i="3"/>
  <c r="R160" i="3"/>
  <c r="P161" i="3"/>
  <c r="T160" i="3"/>
  <c r="I81" i="4" l="1"/>
  <c r="G161" i="3"/>
  <c r="F161" i="3"/>
  <c r="I161" i="3"/>
  <c r="H161" i="3"/>
  <c r="U160" i="3"/>
  <c r="J160" i="3"/>
  <c r="E343" i="4" s="1"/>
  <c r="T161" i="3"/>
  <c r="P162" i="3"/>
  <c r="S161" i="3"/>
  <c r="Q161" i="3"/>
  <c r="R161" i="3"/>
  <c r="R162" i="3" l="1"/>
  <c r="Q162" i="3"/>
  <c r="S162" i="3"/>
  <c r="P163" i="3"/>
  <c r="T162" i="3"/>
  <c r="U161" i="3"/>
  <c r="I337" i="4" s="1"/>
  <c r="J161" i="3"/>
  <c r="E147" i="4" s="1"/>
  <c r="I162" i="3"/>
  <c r="H162" i="3"/>
  <c r="F162" i="3"/>
  <c r="G162" i="3"/>
  <c r="Q163" i="3" l="1"/>
  <c r="R163" i="3"/>
  <c r="T163" i="3"/>
  <c r="S163" i="3"/>
  <c r="P164" i="3"/>
  <c r="I163" i="3"/>
  <c r="H163" i="3"/>
  <c r="F163" i="3"/>
  <c r="G163" i="3"/>
  <c r="U162" i="3"/>
  <c r="J162" i="3"/>
  <c r="E318" i="4" s="1"/>
  <c r="I147" i="4" l="1"/>
  <c r="R164" i="3"/>
  <c r="Q164" i="3"/>
  <c r="T164" i="3"/>
  <c r="S164" i="3"/>
  <c r="P165" i="3"/>
  <c r="I164" i="3"/>
  <c r="H164" i="3"/>
  <c r="G164" i="3"/>
  <c r="F164" i="3"/>
  <c r="J163" i="3"/>
  <c r="E80" i="4" s="1"/>
  <c r="U163" i="3"/>
  <c r="I18" i="4" l="1"/>
  <c r="I326" i="4"/>
  <c r="I97" i="4"/>
  <c r="U164" i="3"/>
  <c r="T165" i="3"/>
  <c r="S165" i="3"/>
  <c r="Q165" i="3"/>
  <c r="P166" i="3"/>
  <c r="R165" i="3"/>
  <c r="J164" i="3"/>
  <c r="I165" i="3"/>
  <c r="H165" i="3"/>
  <c r="G165" i="3"/>
  <c r="F165" i="3"/>
  <c r="I110" i="4" l="1"/>
  <c r="E219" i="4"/>
  <c r="I23" i="4"/>
  <c r="J165" i="3"/>
  <c r="E10" i="4" s="1"/>
  <c r="H166" i="3"/>
  <c r="G166" i="3"/>
  <c r="I166" i="3"/>
  <c r="F166" i="3"/>
  <c r="U165" i="3"/>
  <c r="R166" i="3"/>
  <c r="Q166" i="3"/>
  <c r="S166" i="3"/>
  <c r="T166" i="3"/>
  <c r="P167" i="3"/>
  <c r="I80" i="4" l="1"/>
  <c r="I330" i="4"/>
  <c r="J166" i="3"/>
  <c r="E73" i="4" s="1"/>
  <c r="I325" i="4"/>
  <c r="U166" i="3"/>
  <c r="T167" i="3"/>
  <c r="S167" i="3"/>
  <c r="R167" i="3"/>
  <c r="P168" i="3"/>
  <c r="Q167" i="3"/>
  <c r="I167" i="3"/>
  <c r="H167" i="3"/>
  <c r="F167" i="3"/>
  <c r="G167" i="3"/>
  <c r="U167" i="3" l="1"/>
  <c r="R168" i="3"/>
  <c r="Q168" i="3"/>
  <c r="T168" i="3"/>
  <c r="P169" i="3"/>
  <c r="S168" i="3"/>
  <c r="F168" i="3"/>
  <c r="I168" i="3"/>
  <c r="H168" i="3"/>
  <c r="G168" i="3"/>
  <c r="J167" i="3"/>
  <c r="E184" i="4" s="1"/>
  <c r="I219" i="4" l="1"/>
  <c r="S169" i="3"/>
  <c r="P170" i="3"/>
  <c r="R169" i="3"/>
  <c r="T169" i="3"/>
  <c r="Q169" i="3"/>
  <c r="J168" i="3"/>
  <c r="E103" i="4" s="1"/>
  <c r="U168" i="3"/>
  <c r="I169" i="3"/>
  <c r="H169" i="3"/>
  <c r="F169" i="3"/>
  <c r="G169" i="3"/>
  <c r="I211" i="4" l="1"/>
  <c r="I179" i="4"/>
  <c r="U169" i="3"/>
  <c r="J169" i="3"/>
  <c r="H170" i="3"/>
  <c r="G170" i="3"/>
  <c r="I170" i="3"/>
  <c r="F170" i="3"/>
  <c r="R170" i="3"/>
  <c r="Q170" i="3"/>
  <c r="S170" i="3"/>
  <c r="P171" i="3"/>
  <c r="T170" i="3"/>
  <c r="I343" i="4" l="1"/>
  <c r="E205" i="4"/>
  <c r="J170" i="3"/>
  <c r="E340" i="4" s="1"/>
  <c r="U170" i="3"/>
  <c r="I171" i="3"/>
  <c r="H171" i="3"/>
  <c r="G171" i="3"/>
  <c r="F171" i="3"/>
  <c r="Q171" i="3"/>
  <c r="T171" i="3"/>
  <c r="S171" i="3"/>
  <c r="P172" i="3"/>
  <c r="R171" i="3"/>
  <c r="J171" i="3" l="1"/>
  <c r="E220" i="4" s="1"/>
  <c r="U171" i="3"/>
  <c r="R172" i="3"/>
  <c r="Q172" i="3"/>
  <c r="S172" i="3"/>
  <c r="P173" i="3"/>
  <c r="T172" i="3"/>
  <c r="I172" i="3"/>
  <c r="H172" i="3"/>
  <c r="G172" i="3"/>
  <c r="F172" i="3"/>
  <c r="S173" i="3" l="1"/>
  <c r="R173" i="3"/>
  <c r="P174" i="3"/>
  <c r="T173" i="3"/>
  <c r="Q173" i="3"/>
  <c r="J172" i="3"/>
  <c r="E298" i="4" s="1"/>
  <c r="U172" i="3"/>
  <c r="I173" i="3"/>
  <c r="H173" i="3"/>
  <c r="G173" i="3"/>
  <c r="F173" i="3"/>
  <c r="I318" i="4" l="1"/>
  <c r="H174" i="3"/>
  <c r="G174" i="3"/>
  <c r="I174" i="3"/>
  <c r="F174" i="3"/>
  <c r="J173" i="3"/>
  <c r="E338" i="4" s="1"/>
  <c r="R174" i="3"/>
  <c r="Q174" i="3"/>
  <c r="P175" i="3"/>
  <c r="T174" i="3"/>
  <c r="S174" i="3"/>
  <c r="U173" i="3"/>
  <c r="I307" i="4" l="1"/>
  <c r="I62" i="4"/>
  <c r="U174" i="3"/>
  <c r="I352" i="4" s="1"/>
  <c r="J174" i="3"/>
  <c r="E67" i="4" s="1"/>
  <c r="I175" i="3"/>
  <c r="H175" i="3"/>
  <c r="F175" i="3"/>
  <c r="G175" i="3"/>
  <c r="T175" i="3"/>
  <c r="P176" i="3"/>
  <c r="R175" i="3"/>
  <c r="S175" i="3"/>
  <c r="Q175" i="3"/>
  <c r="J175" i="3" l="1"/>
  <c r="E113" i="4" s="1"/>
  <c r="R176" i="3"/>
  <c r="Q176" i="3"/>
  <c r="T176" i="3"/>
  <c r="P177" i="3"/>
  <c r="S176" i="3"/>
  <c r="U175" i="3"/>
  <c r="F176" i="3"/>
  <c r="H176" i="3"/>
  <c r="G176" i="3"/>
  <c r="I176" i="3"/>
  <c r="I220" i="4" l="1"/>
  <c r="J176" i="3"/>
  <c r="E212" i="4" s="1"/>
  <c r="S177" i="3"/>
  <c r="P178" i="3"/>
  <c r="R177" i="3"/>
  <c r="T177" i="3"/>
  <c r="Q177" i="3"/>
  <c r="U176" i="3"/>
  <c r="I177" i="3"/>
  <c r="H177" i="3"/>
  <c r="G177" i="3"/>
  <c r="F177" i="3"/>
  <c r="I28" i="4" l="1"/>
  <c r="I67" i="4"/>
  <c r="I178" i="3"/>
  <c r="G178" i="3"/>
  <c r="F178" i="3"/>
  <c r="H178" i="3"/>
  <c r="U177" i="3"/>
  <c r="J177" i="3"/>
  <c r="R178" i="3"/>
  <c r="Q178" i="3"/>
  <c r="S178" i="3"/>
  <c r="P179" i="3"/>
  <c r="T178" i="3"/>
  <c r="I340" i="4" l="1"/>
  <c r="E148" i="4"/>
  <c r="J178" i="3"/>
  <c r="E84" i="4" s="1"/>
  <c r="Q179" i="3"/>
  <c r="S179" i="3"/>
  <c r="R179" i="3"/>
  <c r="P180" i="3"/>
  <c r="T179" i="3"/>
  <c r="U178" i="3"/>
  <c r="I179" i="3"/>
  <c r="H179" i="3"/>
  <c r="G179" i="3"/>
  <c r="F179" i="3"/>
  <c r="I84" i="4" l="1"/>
  <c r="J179" i="3"/>
  <c r="R180" i="3"/>
  <c r="Q180" i="3"/>
  <c r="P181" i="3"/>
  <c r="T180" i="3"/>
  <c r="S180" i="3"/>
  <c r="I180" i="3"/>
  <c r="G180" i="3"/>
  <c r="F180" i="3"/>
  <c r="H180" i="3"/>
  <c r="U179" i="3"/>
  <c r="I148" i="4" l="1"/>
  <c r="E138" i="4"/>
  <c r="I339" i="4"/>
  <c r="J180" i="3"/>
  <c r="E25" i="4" s="1"/>
  <c r="P182" i="3"/>
  <c r="T181" i="3"/>
  <c r="S181" i="3"/>
  <c r="R181" i="3"/>
  <c r="Q181" i="3"/>
  <c r="U180" i="3"/>
  <c r="I181" i="3"/>
  <c r="H181" i="3"/>
  <c r="G181" i="3"/>
  <c r="F181" i="3"/>
  <c r="I107" i="4" l="1"/>
  <c r="H182" i="3"/>
  <c r="G182" i="3"/>
  <c r="F182" i="3"/>
  <c r="I182" i="3"/>
  <c r="J181" i="3"/>
  <c r="U181" i="3"/>
  <c r="I232" i="4" s="1"/>
  <c r="R182" i="3"/>
  <c r="Q182" i="3"/>
  <c r="T182" i="3"/>
  <c r="S182" i="3"/>
  <c r="P183" i="3"/>
  <c r="I184" i="4" l="1"/>
  <c r="E218" i="4"/>
  <c r="I205" i="4"/>
  <c r="T183" i="3"/>
  <c r="R183" i="3"/>
  <c r="Q183" i="3"/>
  <c r="P184" i="3"/>
  <c r="S183" i="3"/>
  <c r="I183" i="3"/>
  <c r="H183" i="3"/>
  <c r="F183" i="3"/>
  <c r="G183" i="3"/>
  <c r="J182" i="3"/>
  <c r="E52" i="4" s="1"/>
  <c r="U182" i="3"/>
  <c r="I218" i="4" l="1"/>
  <c r="R184" i="3"/>
  <c r="Q184" i="3"/>
  <c r="T184" i="3"/>
  <c r="S184" i="3"/>
  <c r="P185" i="3"/>
  <c r="U183" i="3"/>
  <c r="F184" i="3"/>
  <c r="I184" i="3"/>
  <c r="H184" i="3"/>
  <c r="G184" i="3"/>
  <c r="J183" i="3"/>
  <c r="E319" i="4" s="1"/>
  <c r="J184" i="3" l="1"/>
  <c r="I185" i="3"/>
  <c r="H185" i="3"/>
  <c r="G185" i="3"/>
  <c r="F185" i="3"/>
  <c r="U184" i="3"/>
  <c r="I113" i="4" s="1"/>
  <c r="S185" i="3"/>
  <c r="P186" i="3"/>
  <c r="R185" i="3"/>
  <c r="Q185" i="3"/>
  <c r="T185" i="3"/>
  <c r="I212" i="4" l="1"/>
  <c r="E61" i="4"/>
  <c r="J185" i="3"/>
  <c r="E322" i="4" s="1"/>
  <c r="R186" i="3"/>
  <c r="Q186" i="3"/>
  <c r="S186" i="3"/>
  <c r="P187" i="3"/>
  <c r="T186" i="3"/>
  <c r="U185" i="3"/>
  <c r="G186" i="3"/>
  <c r="F186" i="3"/>
  <c r="I186" i="3"/>
  <c r="H186" i="3"/>
  <c r="J186" i="3" l="1"/>
  <c r="E98" i="4" s="1"/>
  <c r="U186" i="3"/>
  <c r="Q187" i="3"/>
  <c r="P188" i="3"/>
  <c r="T187" i="3"/>
  <c r="R187" i="3"/>
  <c r="S187" i="3"/>
  <c r="I187" i="3"/>
  <c r="H187" i="3"/>
  <c r="G187" i="3"/>
  <c r="F187" i="3"/>
  <c r="J187" i="3" l="1"/>
  <c r="E59" i="4" s="1"/>
  <c r="R188" i="3"/>
  <c r="Q188" i="3"/>
  <c r="T188" i="3"/>
  <c r="P189" i="3"/>
  <c r="S188" i="3"/>
  <c r="U187" i="3"/>
  <c r="I14" i="4" s="1"/>
  <c r="I188" i="3"/>
  <c r="H188" i="3"/>
  <c r="F188" i="3"/>
  <c r="G188" i="3"/>
  <c r="I61" i="4" l="1"/>
  <c r="I59" i="4"/>
  <c r="P190" i="3"/>
  <c r="R189" i="3"/>
  <c r="T189" i="3"/>
  <c r="S189" i="3"/>
  <c r="Q189" i="3"/>
  <c r="U188" i="3"/>
  <c r="I189" i="3"/>
  <c r="H189" i="3"/>
  <c r="G189" i="3"/>
  <c r="F189" i="3"/>
  <c r="J188" i="3"/>
  <c r="E235" i="4" s="1"/>
  <c r="I131" i="4" l="1"/>
  <c r="U189" i="3"/>
  <c r="J189" i="3"/>
  <c r="H190" i="3"/>
  <c r="G190" i="3"/>
  <c r="I190" i="3"/>
  <c r="F190" i="3"/>
  <c r="R190" i="3"/>
  <c r="Q190" i="3"/>
  <c r="P191" i="3"/>
  <c r="T190" i="3"/>
  <c r="S190" i="3"/>
  <c r="I98" i="4" l="1"/>
  <c r="E145" i="4"/>
  <c r="I145" i="4" s="1"/>
  <c r="J190" i="3"/>
  <c r="I191" i="3"/>
  <c r="H191" i="3"/>
  <c r="F191" i="3"/>
  <c r="G191" i="3"/>
  <c r="U190" i="3"/>
  <c r="I58" i="4" s="1"/>
  <c r="T191" i="3"/>
  <c r="P192" i="3"/>
  <c r="S191" i="3"/>
  <c r="R191" i="3"/>
  <c r="Q191" i="3"/>
  <c r="E89" i="4" l="1"/>
  <c r="I89" i="4" s="1"/>
  <c r="R192" i="3"/>
  <c r="Q192" i="3"/>
  <c r="T192" i="3"/>
  <c r="S192" i="3"/>
  <c r="P193" i="3"/>
  <c r="J191" i="3"/>
  <c r="E301" i="4" s="1"/>
  <c r="U191" i="3"/>
  <c r="I192" i="3"/>
  <c r="F192" i="3"/>
  <c r="H192" i="3"/>
  <c r="G192" i="3"/>
  <c r="S193" i="3" l="1"/>
  <c r="P194" i="3"/>
  <c r="R193" i="3"/>
  <c r="Q193" i="3"/>
  <c r="T193" i="3"/>
  <c r="I193" i="3"/>
  <c r="H193" i="3"/>
  <c r="G193" i="3"/>
  <c r="F193" i="3"/>
  <c r="U192" i="3"/>
  <c r="J192" i="3"/>
  <c r="E180" i="4" s="1"/>
  <c r="G194" i="3" l="1"/>
  <c r="H194" i="3"/>
  <c r="F194" i="3"/>
  <c r="I194" i="3"/>
  <c r="J193" i="3"/>
  <c r="E166" i="4" s="1"/>
  <c r="R194" i="3"/>
  <c r="Q194" i="3"/>
  <c r="S194" i="3"/>
  <c r="P195" i="3"/>
  <c r="T194" i="3"/>
  <c r="U193" i="3"/>
  <c r="U194" i="3" l="1"/>
  <c r="J194" i="3"/>
  <c r="T195" i="3"/>
  <c r="Q195" i="3"/>
  <c r="R195" i="3"/>
  <c r="P196" i="3"/>
  <c r="S195" i="3"/>
  <c r="I195" i="3"/>
  <c r="H195" i="3"/>
  <c r="F195" i="3"/>
  <c r="G195" i="3"/>
  <c r="I322" i="4" l="1"/>
  <c r="E333" i="4"/>
  <c r="U195" i="3"/>
  <c r="I196" i="3"/>
  <c r="H196" i="3"/>
  <c r="F196" i="3"/>
  <c r="G196" i="3"/>
  <c r="R196" i="3"/>
  <c r="Q196" i="3"/>
  <c r="T196" i="3"/>
  <c r="S196" i="3"/>
  <c r="P197" i="3"/>
  <c r="J195" i="3"/>
  <c r="E142" i="4" s="1"/>
  <c r="I235" i="4" l="1"/>
  <c r="U196" i="3"/>
  <c r="R197" i="3"/>
  <c r="P198" i="3"/>
  <c r="T197" i="3"/>
  <c r="S197" i="3"/>
  <c r="Q197" i="3"/>
  <c r="I197" i="3"/>
  <c r="H197" i="3"/>
  <c r="G197" i="3"/>
  <c r="F197" i="3"/>
  <c r="J196" i="3"/>
  <c r="E90" i="4" s="1"/>
  <c r="I90" i="4" s="1"/>
  <c r="U197" i="3" l="1"/>
  <c r="I138" i="4" s="1"/>
  <c r="I198" i="3"/>
  <c r="H198" i="3"/>
  <c r="G198" i="3"/>
  <c r="F198" i="3"/>
  <c r="J197" i="3"/>
  <c r="E321" i="4" s="1"/>
  <c r="S198" i="3"/>
  <c r="P199" i="3"/>
  <c r="R198" i="3"/>
  <c r="Q198" i="3"/>
  <c r="T198" i="3"/>
  <c r="J198" i="3" l="1"/>
  <c r="U198" i="3"/>
  <c r="I199" i="3"/>
  <c r="H199" i="3"/>
  <c r="F199" i="3"/>
  <c r="G199" i="3"/>
  <c r="R199" i="3"/>
  <c r="Q199" i="3"/>
  <c r="S199" i="3"/>
  <c r="P200" i="3"/>
  <c r="T199" i="3"/>
  <c r="I333" i="4" l="1"/>
  <c r="E69" i="4"/>
  <c r="I298" i="4"/>
  <c r="I200" i="3"/>
  <c r="H200" i="3"/>
  <c r="G200" i="3"/>
  <c r="F200" i="3"/>
  <c r="U199" i="3"/>
  <c r="J199" i="3"/>
  <c r="E41" i="4" s="1"/>
  <c r="Q200" i="3"/>
  <c r="R200" i="3"/>
  <c r="P201" i="3"/>
  <c r="T200" i="3"/>
  <c r="S200" i="3"/>
  <c r="J200" i="3" l="1"/>
  <c r="E171" i="4" s="1"/>
  <c r="U200" i="3"/>
  <c r="R201" i="3"/>
  <c r="Q201" i="3"/>
  <c r="T201" i="3"/>
  <c r="S201" i="3"/>
  <c r="P202" i="3"/>
  <c r="I201" i="3"/>
  <c r="F201" i="3"/>
  <c r="H201" i="3"/>
  <c r="G201" i="3"/>
  <c r="I319" i="4" l="1"/>
  <c r="J201" i="3"/>
  <c r="E262" i="4" s="1"/>
  <c r="I202" i="3"/>
  <c r="H202" i="3"/>
  <c r="G202" i="3"/>
  <c r="F202" i="3"/>
  <c r="T202" i="3"/>
  <c r="S202" i="3"/>
  <c r="P203" i="3"/>
  <c r="R202" i="3"/>
  <c r="Q202" i="3"/>
  <c r="U201" i="3"/>
  <c r="J202" i="3" l="1"/>
  <c r="E190" i="4" s="1"/>
  <c r="H203" i="3"/>
  <c r="G203" i="3"/>
  <c r="I203" i="3"/>
  <c r="F203" i="3"/>
  <c r="R203" i="3"/>
  <c r="Q203" i="3"/>
  <c r="T203" i="3"/>
  <c r="P204" i="3"/>
  <c r="S203" i="3"/>
  <c r="U202" i="3"/>
  <c r="J203" i="3" l="1"/>
  <c r="E246" i="4" s="1"/>
  <c r="T204" i="3"/>
  <c r="Q204" i="3"/>
  <c r="P205" i="3"/>
  <c r="S204" i="3"/>
  <c r="R204" i="3"/>
  <c r="U203" i="3"/>
  <c r="I204" i="3"/>
  <c r="H204" i="3"/>
  <c r="F204" i="3"/>
  <c r="G204" i="3"/>
  <c r="I321" i="4" l="1"/>
  <c r="I69" i="4"/>
  <c r="I190" i="4"/>
  <c r="F205" i="3"/>
  <c r="I205" i="3"/>
  <c r="H205" i="3"/>
  <c r="G205" i="3"/>
  <c r="R205" i="3"/>
  <c r="Q205" i="3"/>
  <c r="T205" i="3"/>
  <c r="S205" i="3"/>
  <c r="P206" i="3"/>
  <c r="J204" i="3"/>
  <c r="E186" i="4" s="1"/>
  <c r="U204" i="3"/>
  <c r="I171" i="4" l="1"/>
  <c r="I206" i="3"/>
  <c r="H206" i="3"/>
  <c r="F206" i="3"/>
  <c r="G206" i="3"/>
  <c r="U205" i="3"/>
  <c r="S206" i="3"/>
  <c r="P207" i="3"/>
  <c r="R206" i="3"/>
  <c r="Q206" i="3"/>
  <c r="T206" i="3"/>
  <c r="J205" i="3"/>
  <c r="E183" i="4" s="1"/>
  <c r="I301" i="4" l="1"/>
  <c r="R207" i="3"/>
  <c r="Q207" i="3"/>
  <c r="S207" i="3"/>
  <c r="P208" i="3"/>
  <c r="T207" i="3"/>
  <c r="J206" i="3"/>
  <c r="E72" i="4" s="1"/>
  <c r="U206" i="3"/>
  <c r="F207" i="3"/>
  <c r="H207" i="3"/>
  <c r="G207" i="3"/>
  <c r="I207" i="3"/>
  <c r="I186" i="4" l="1"/>
  <c r="J207" i="3"/>
  <c r="E68" i="4" s="1"/>
  <c r="Q208" i="3"/>
  <c r="T208" i="3"/>
  <c r="S208" i="3"/>
  <c r="P209" i="3"/>
  <c r="R208" i="3"/>
  <c r="U207" i="3"/>
  <c r="I208" i="3"/>
  <c r="H208" i="3"/>
  <c r="F208" i="3"/>
  <c r="G208" i="3"/>
  <c r="I166" i="4" l="1"/>
  <c r="I68" i="4"/>
  <c r="R209" i="3"/>
  <c r="Q209" i="3"/>
  <c r="T209" i="3"/>
  <c r="S209" i="3"/>
  <c r="P210" i="3"/>
  <c r="I209" i="3"/>
  <c r="H209" i="3"/>
  <c r="G209" i="3"/>
  <c r="F209" i="3"/>
  <c r="J208" i="3"/>
  <c r="E195" i="4" s="1"/>
  <c r="U208" i="3"/>
  <c r="J209" i="3" l="1"/>
  <c r="U209" i="3"/>
  <c r="I210" i="3"/>
  <c r="H210" i="3"/>
  <c r="G210" i="3"/>
  <c r="F210" i="3"/>
  <c r="Q210" i="3"/>
  <c r="P211" i="3"/>
  <c r="T210" i="3"/>
  <c r="S210" i="3"/>
  <c r="R210" i="3"/>
  <c r="I195" i="4" l="1"/>
  <c r="E204" i="4"/>
  <c r="J210" i="3"/>
  <c r="E153" i="4" s="1"/>
  <c r="U210" i="3"/>
  <c r="H211" i="3"/>
  <c r="G211" i="3"/>
  <c r="I211" i="3"/>
  <c r="F211" i="3"/>
  <c r="R211" i="3"/>
  <c r="Q211" i="3"/>
  <c r="S211" i="3"/>
  <c r="P212" i="3"/>
  <c r="T211" i="3"/>
  <c r="J211" i="3" l="1"/>
  <c r="E78" i="4" s="1"/>
  <c r="I78" i="4" s="1"/>
  <c r="U211" i="3"/>
  <c r="I212" i="3"/>
  <c r="H212" i="3"/>
  <c r="F212" i="3"/>
  <c r="G212" i="3"/>
  <c r="T212" i="3"/>
  <c r="S212" i="3"/>
  <c r="P213" i="3"/>
  <c r="R212" i="3"/>
  <c r="Q212" i="3"/>
  <c r="I309" i="4" l="1"/>
  <c r="U212" i="3"/>
  <c r="J212" i="3"/>
  <c r="E92" i="4" s="1"/>
  <c r="F213" i="3"/>
  <c r="I213" i="3"/>
  <c r="G213" i="3"/>
  <c r="H213" i="3"/>
  <c r="R213" i="3"/>
  <c r="Q213" i="3"/>
  <c r="T213" i="3"/>
  <c r="S213" i="3"/>
  <c r="P214" i="3"/>
  <c r="I92" i="4" l="1"/>
  <c r="J213" i="3"/>
  <c r="S214" i="3"/>
  <c r="P215" i="3"/>
  <c r="R214" i="3"/>
  <c r="T214" i="3"/>
  <c r="Q214" i="3"/>
  <c r="I214" i="3"/>
  <c r="H214" i="3"/>
  <c r="F214" i="3"/>
  <c r="G214" i="3"/>
  <c r="U213" i="3"/>
  <c r="I183" i="4" l="1"/>
  <c r="E161" i="4"/>
  <c r="I204" i="4"/>
  <c r="U214" i="3"/>
  <c r="H215" i="3"/>
  <c r="I215" i="3"/>
  <c r="F215" i="3"/>
  <c r="G215" i="3"/>
  <c r="R215" i="3"/>
  <c r="Q215" i="3"/>
  <c r="S215" i="3"/>
  <c r="P216" i="3"/>
  <c r="T215" i="3"/>
  <c r="J214" i="3"/>
  <c r="I161" i="4" l="1"/>
  <c r="E95" i="4"/>
  <c r="I180" i="4"/>
  <c r="I16" i="4"/>
  <c r="U215" i="3"/>
  <c r="J215" i="3"/>
  <c r="I216" i="3"/>
  <c r="H216" i="3"/>
  <c r="F216" i="3"/>
  <c r="G216" i="3"/>
  <c r="Q216" i="3"/>
  <c r="P217" i="3"/>
  <c r="S216" i="3"/>
  <c r="R216" i="3"/>
  <c r="T216" i="3"/>
  <c r="I153" i="4" l="1"/>
  <c r="E173" i="4"/>
  <c r="I17" i="4"/>
  <c r="U216" i="3"/>
  <c r="I126" i="4" s="1"/>
  <c r="R217" i="3"/>
  <c r="Q217" i="3"/>
  <c r="S217" i="3"/>
  <c r="P218" i="3"/>
  <c r="T217" i="3"/>
  <c r="J216" i="3"/>
  <c r="E22" i="4" s="1"/>
  <c r="I217" i="3"/>
  <c r="G217" i="3"/>
  <c r="F217" i="3"/>
  <c r="H217" i="3"/>
  <c r="U217" i="3" l="1"/>
  <c r="J217" i="3"/>
  <c r="E349" i="4" s="1"/>
  <c r="S218" i="3"/>
  <c r="P219" i="3"/>
  <c r="R218" i="3"/>
  <c r="Q218" i="3"/>
  <c r="T218" i="3"/>
  <c r="I218" i="3"/>
  <c r="H218" i="3"/>
  <c r="G218" i="3"/>
  <c r="F218" i="3"/>
  <c r="U218" i="3" l="1"/>
  <c r="J218" i="3"/>
  <c r="E304" i="4" s="1"/>
  <c r="R219" i="3"/>
  <c r="Q219" i="3"/>
  <c r="P220" i="3"/>
  <c r="T219" i="3"/>
  <c r="S219" i="3"/>
  <c r="H219" i="3"/>
  <c r="G219" i="3"/>
  <c r="I219" i="3"/>
  <c r="F219" i="3"/>
  <c r="I349" i="4" l="1"/>
  <c r="T220" i="3"/>
  <c r="R220" i="3"/>
  <c r="Q220" i="3"/>
  <c r="P221" i="3"/>
  <c r="S220" i="3"/>
  <c r="U219" i="3"/>
  <c r="J219" i="3"/>
  <c r="I220" i="3"/>
  <c r="H220" i="3"/>
  <c r="F220" i="3"/>
  <c r="G220" i="3"/>
  <c r="I22" i="4" l="1"/>
  <c r="E42" i="4"/>
  <c r="F221" i="3"/>
  <c r="H221" i="3"/>
  <c r="I221" i="3"/>
  <c r="G221" i="3"/>
  <c r="R221" i="3"/>
  <c r="Q221" i="3"/>
  <c r="T221" i="3"/>
  <c r="S221" i="3"/>
  <c r="P222" i="3"/>
  <c r="J220" i="3"/>
  <c r="E230" i="4" s="1"/>
  <c r="U220" i="3"/>
  <c r="I227" i="4" l="1"/>
  <c r="I246" i="4"/>
  <c r="I222" i="3"/>
  <c r="H222" i="3"/>
  <c r="G222" i="3"/>
  <c r="F222" i="3"/>
  <c r="U221" i="3"/>
  <c r="I27" i="4" s="1"/>
  <c r="S222" i="3"/>
  <c r="P223" i="3"/>
  <c r="R222" i="3"/>
  <c r="T222" i="3"/>
  <c r="Q222" i="3"/>
  <c r="J221" i="3"/>
  <c r="I173" i="4" l="1"/>
  <c r="E49" i="4"/>
  <c r="I71" i="4"/>
  <c r="J222" i="3"/>
  <c r="E38" i="4" s="1"/>
  <c r="U222" i="3"/>
  <c r="R223" i="3"/>
  <c r="Q223" i="3"/>
  <c r="S223" i="3"/>
  <c r="P224" i="3"/>
  <c r="T223" i="3"/>
  <c r="I223" i="3"/>
  <c r="G223" i="3"/>
  <c r="F223" i="3"/>
  <c r="H223" i="3"/>
  <c r="I338" i="4" l="1"/>
  <c r="I224" i="3"/>
  <c r="H224" i="3"/>
  <c r="G224" i="3"/>
  <c r="F224" i="3"/>
  <c r="U223" i="3"/>
  <c r="Q224" i="3"/>
  <c r="S224" i="3"/>
  <c r="R224" i="3"/>
  <c r="P225" i="3"/>
  <c r="T224" i="3"/>
  <c r="J223" i="3"/>
  <c r="E196" i="4" s="1"/>
  <c r="J224" i="3" l="1"/>
  <c r="E101" i="4" s="1"/>
  <c r="U224" i="3"/>
  <c r="R225" i="3"/>
  <c r="Q225" i="3"/>
  <c r="T225" i="3"/>
  <c r="S225" i="3"/>
  <c r="P226" i="3"/>
  <c r="I225" i="3"/>
  <c r="H225" i="3"/>
  <c r="G225" i="3"/>
  <c r="F225" i="3"/>
  <c r="I226" i="3" l="1"/>
  <c r="H226" i="3"/>
  <c r="G226" i="3"/>
  <c r="F226" i="3"/>
  <c r="U225" i="3"/>
  <c r="T226" i="3"/>
  <c r="R226" i="3"/>
  <c r="Q226" i="3"/>
  <c r="P227" i="3"/>
  <c r="S226" i="3"/>
  <c r="J225" i="3"/>
  <c r="E170" i="4" s="1"/>
  <c r="J226" i="3" l="1"/>
  <c r="E172" i="4" s="1"/>
  <c r="R227" i="3"/>
  <c r="Q227" i="3"/>
  <c r="T227" i="3"/>
  <c r="S227" i="3"/>
  <c r="P228" i="3"/>
  <c r="U226" i="3"/>
  <c r="I26" i="4" s="1"/>
  <c r="H227" i="3"/>
  <c r="G227" i="3"/>
  <c r="F227" i="3"/>
  <c r="I227" i="3"/>
  <c r="T228" i="3" l="1"/>
  <c r="S228" i="3"/>
  <c r="P229" i="3"/>
  <c r="R228" i="3"/>
  <c r="Q228" i="3"/>
  <c r="J227" i="3"/>
  <c r="E139" i="4" s="1"/>
  <c r="U227" i="3"/>
  <c r="I228" i="3"/>
  <c r="H228" i="3"/>
  <c r="F228" i="3"/>
  <c r="G228" i="3"/>
  <c r="I38" i="4" l="1"/>
  <c r="I139" i="4"/>
  <c r="J228" i="3"/>
  <c r="E297" i="4" s="1"/>
  <c r="R229" i="3"/>
  <c r="Q229" i="3"/>
  <c r="T229" i="3"/>
  <c r="P230" i="3"/>
  <c r="S229" i="3"/>
  <c r="F229" i="3"/>
  <c r="I229" i="3"/>
  <c r="G229" i="3"/>
  <c r="H229" i="3"/>
  <c r="U228" i="3"/>
  <c r="I170" i="4" l="1"/>
  <c r="U229" i="3"/>
  <c r="J229" i="3"/>
  <c r="E200" i="4" s="1"/>
  <c r="S230" i="3"/>
  <c r="P231" i="3"/>
  <c r="R230" i="3"/>
  <c r="Q230" i="3"/>
  <c r="T230" i="3"/>
  <c r="I230" i="3"/>
  <c r="H230" i="3"/>
  <c r="G230" i="3"/>
  <c r="F230" i="3"/>
  <c r="I172" i="4" l="1"/>
  <c r="I200" i="4"/>
  <c r="R231" i="3"/>
  <c r="Q231" i="3"/>
  <c r="S231" i="3"/>
  <c r="P232" i="3"/>
  <c r="T231" i="3"/>
  <c r="I231" i="3"/>
  <c r="H231" i="3"/>
  <c r="F231" i="3"/>
  <c r="G231" i="3"/>
  <c r="U230" i="3"/>
  <c r="J230" i="3"/>
  <c r="E45" i="4" s="1"/>
  <c r="I41" i="4" l="1"/>
  <c r="I142" i="4"/>
  <c r="I232" i="3"/>
  <c r="H232" i="3"/>
  <c r="G232" i="3"/>
  <c r="F232" i="3"/>
  <c r="Q232" i="3"/>
  <c r="T232" i="3"/>
  <c r="R232" i="3"/>
  <c r="S232" i="3"/>
  <c r="P233" i="3"/>
  <c r="U231" i="3"/>
  <c r="J231" i="3"/>
  <c r="E39" i="4" s="1"/>
  <c r="J232" i="3" l="1"/>
  <c r="E327" i="4" s="1"/>
  <c r="U232" i="3"/>
  <c r="I297" i="4" s="1"/>
  <c r="R233" i="3"/>
  <c r="Q233" i="3"/>
  <c r="T233" i="3"/>
  <c r="S233" i="3"/>
  <c r="P234" i="3"/>
  <c r="I233" i="3"/>
  <c r="F233" i="3"/>
  <c r="H233" i="3"/>
  <c r="G233" i="3"/>
  <c r="J233" i="3" l="1"/>
  <c r="T234" i="3"/>
  <c r="S234" i="3"/>
  <c r="R234" i="3"/>
  <c r="Q234" i="3"/>
  <c r="P235" i="3"/>
  <c r="U233" i="3"/>
  <c r="I124" i="4" s="1"/>
  <c r="I234" i="3"/>
  <c r="H234" i="3"/>
  <c r="G234" i="3"/>
  <c r="F234" i="3"/>
  <c r="E143" i="4" l="1"/>
  <c r="I143" i="4" s="1"/>
  <c r="I39" i="4"/>
  <c r="I327" i="4"/>
  <c r="U234" i="3"/>
  <c r="H235" i="3"/>
  <c r="G235" i="3"/>
  <c r="I235" i="3"/>
  <c r="F235" i="3"/>
  <c r="R235" i="3"/>
  <c r="Q235" i="3"/>
  <c r="P236" i="3"/>
  <c r="S235" i="3"/>
  <c r="T235" i="3"/>
  <c r="J234" i="3"/>
  <c r="E192" i="4" s="1"/>
  <c r="I192" i="4" l="1"/>
  <c r="J235" i="3"/>
  <c r="E165" i="4" s="1"/>
  <c r="U235" i="3"/>
  <c r="T236" i="3"/>
  <c r="Q236" i="3"/>
  <c r="P237" i="3"/>
  <c r="R236" i="3"/>
  <c r="S236" i="3"/>
  <c r="I236" i="3"/>
  <c r="H236" i="3"/>
  <c r="F236" i="3"/>
  <c r="G236" i="3"/>
  <c r="R237" i="3" l="1"/>
  <c r="Q237" i="3"/>
  <c r="T237" i="3"/>
  <c r="S237" i="3"/>
  <c r="P238" i="3"/>
  <c r="F237" i="3"/>
  <c r="I237" i="3"/>
  <c r="H237" i="3"/>
  <c r="G237" i="3"/>
  <c r="U236" i="3"/>
  <c r="J236" i="3"/>
  <c r="I45" i="4" l="1"/>
  <c r="E334" i="4"/>
  <c r="J237" i="3"/>
  <c r="E213" i="4" s="1"/>
  <c r="I238" i="3"/>
  <c r="H238" i="3"/>
  <c r="G238" i="3"/>
  <c r="F238" i="3"/>
  <c r="U237" i="3"/>
  <c r="S238" i="3"/>
  <c r="P239" i="3"/>
  <c r="R238" i="3"/>
  <c r="T238" i="3"/>
  <c r="Q238" i="3"/>
  <c r="I49" i="4" l="1"/>
  <c r="J238" i="3"/>
  <c r="F239" i="3"/>
  <c r="I239" i="3"/>
  <c r="G239" i="3"/>
  <c r="H239" i="3"/>
  <c r="U238" i="3"/>
  <c r="R239" i="3"/>
  <c r="Q239" i="3"/>
  <c r="S239" i="3"/>
  <c r="P240" i="3"/>
  <c r="T239" i="3"/>
  <c r="I213" i="4" l="1"/>
  <c r="E323" i="4"/>
  <c r="I106" i="4"/>
  <c r="I21" i="4"/>
  <c r="U239" i="3"/>
  <c r="I225" i="4" s="1"/>
  <c r="S240" i="3"/>
  <c r="Q240" i="3"/>
  <c r="P241" i="3"/>
  <c r="T240" i="3"/>
  <c r="R240" i="3"/>
  <c r="I240" i="3"/>
  <c r="H240" i="3"/>
  <c r="F240" i="3"/>
  <c r="G240" i="3"/>
  <c r="J239" i="3"/>
  <c r="E53" i="4" s="1"/>
  <c r="I42" i="4" l="1"/>
  <c r="I334" i="4"/>
  <c r="I241" i="3"/>
  <c r="H241" i="3"/>
  <c r="F241" i="3"/>
  <c r="G241" i="3"/>
  <c r="R241" i="3"/>
  <c r="Q241" i="3"/>
  <c r="S241" i="3"/>
  <c r="P242" i="3"/>
  <c r="T241" i="3"/>
  <c r="U240" i="3"/>
  <c r="J240" i="3"/>
  <c r="E91" i="4" s="1"/>
  <c r="J241" i="3" l="1"/>
  <c r="E308" i="4" s="1"/>
  <c r="U241" i="3"/>
  <c r="I242" i="3"/>
  <c r="H242" i="3"/>
  <c r="G242" i="3"/>
  <c r="F242" i="3"/>
  <c r="Q242" i="3"/>
  <c r="T242" i="3"/>
  <c r="S242" i="3"/>
  <c r="R242" i="3"/>
  <c r="P243" i="3"/>
  <c r="I91" i="4" l="1"/>
  <c r="I308" i="4"/>
  <c r="J242" i="3"/>
  <c r="U242" i="3"/>
  <c r="R243" i="3"/>
  <c r="Q243" i="3"/>
  <c r="P244" i="3"/>
  <c r="T243" i="3"/>
  <c r="S243" i="3"/>
  <c r="H243" i="3"/>
  <c r="G243" i="3"/>
  <c r="I243" i="3"/>
  <c r="F243" i="3"/>
  <c r="E215" i="4" l="1"/>
  <c r="I215" i="4" s="1"/>
  <c r="I52" i="4"/>
  <c r="T244" i="3"/>
  <c r="P245" i="3"/>
  <c r="S244" i="3"/>
  <c r="Q244" i="3"/>
  <c r="R244" i="3"/>
  <c r="U243" i="3"/>
  <c r="I244" i="3"/>
  <c r="H244" i="3"/>
  <c r="F244" i="3"/>
  <c r="G244" i="3"/>
  <c r="J243" i="3"/>
  <c r="E163" i="4" s="1"/>
  <c r="I101" i="4" l="1"/>
  <c r="I163" i="4"/>
  <c r="H245" i="3"/>
  <c r="F245" i="3"/>
  <c r="I245" i="3"/>
  <c r="G245" i="3"/>
  <c r="U244" i="3"/>
  <c r="J244" i="3"/>
  <c r="E111" i="4" s="1"/>
  <c r="R245" i="3"/>
  <c r="Q245" i="3"/>
  <c r="T245" i="3"/>
  <c r="S245" i="3"/>
  <c r="P246" i="3"/>
  <c r="I246" i="3" l="1"/>
  <c r="H246" i="3"/>
  <c r="F246" i="3"/>
  <c r="G246" i="3"/>
  <c r="J245" i="3"/>
  <c r="E60" i="4" s="1"/>
  <c r="S246" i="3"/>
  <c r="P247" i="3"/>
  <c r="R246" i="3"/>
  <c r="Q246" i="3"/>
  <c r="T246" i="3"/>
  <c r="U245" i="3"/>
  <c r="I25" i="4" s="1"/>
  <c r="I60" i="4" l="1"/>
  <c r="R247" i="3"/>
  <c r="Q247" i="3"/>
  <c r="S247" i="3"/>
  <c r="P248" i="3"/>
  <c r="T247" i="3"/>
  <c r="J246" i="3"/>
  <c r="E162" i="4" s="1"/>
  <c r="U246" i="3"/>
  <c r="F247" i="3"/>
  <c r="H247" i="3"/>
  <c r="G247" i="3"/>
  <c r="I247" i="3"/>
  <c r="I165" i="4" l="1"/>
  <c r="J247" i="3"/>
  <c r="E324" i="4" s="1"/>
  <c r="S248" i="3"/>
  <c r="Q248" i="3"/>
  <c r="R248" i="3"/>
  <c r="P249" i="3"/>
  <c r="T248" i="3"/>
  <c r="I248" i="3"/>
  <c r="H248" i="3"/>
  <c r="F248" i="3"/>
  <c r="G248" i="3"/>
  <c r="U247" i="3"/>
  <c r="R249" i="3" l="1"/>
  <c r="Q249" i="3"/>
  <c r="S249" i="3"/>
  <c r="T249" i="3"/>
  <c r="P250" i="3"/>
  <c r="I249" i="3"/>
  <c r="H249" i="3"/>
  <c r="G249" i="3"/>
  <c r="F249" i="3"/>
  <c r="U248" i="3"/>
  <c r="J248" i="3"/>
  <c r="E312" i="4" l="1"/>
  <c r="I312" i="4" s="1"/>
  <c r="I111" i="4"/>
  <c r="Q250" i="3"/>
  <c r="P251" i="3"/>
  <c r="T250" i="3"/>
  <c r="S250" i="3"/>
  <c r="R250" i="3"/>
  <c r="J249" i="3"/>
  <c r="E313" i="4" s="1"/>
  <c r="I313" i="4" s="1"/>
  <c r="U249" i="3"/>
  <c r="I250" i="3"/>
  <c r="H250" i="3"/>
  <c r="G250" i="3"/>
  <c r="F250" i="3"/>
  <c r="I304" i="4" l="1"/>
  <c r="J250" i="3"/>
  <c r="E189" i="4" s="1"/>
  <c r="R251" i="3"/>
  <c r="Q251" i="3"/>
  <c r="P252" i="3"/>
  <c r="T251" i="3"/>
  <c r="S251" i="3"/>
  <c r="H251" i="3"/>
  <c r="G251" i="3"/>
  <c r="I251" i="3"/>
  <c r="F251" i="3"/>
  <c r="U250" i="3"/>
  <c r="I57" i="4" s="1"/>
  <c r="T252" i="3" l="1"/>
  <c r="S252" i="3"/>
  <c r="R252" i="3"/>
  <c r="P253" i="3"/>
  <c r="Q252" i="3"/>
  <c r="U251" i="3"/>
  <c r="I252" i="3"/>
  <c r="H252" i="3"/>
  <c r="F252" i="3"/>
  <c r="G252" i="3"/>
  <c r="J251" i="3"/>
  <c r="E118" i="4" s="1"/>
  <c r="I162" i="4" l="1"/>
  <c r="I118" i="4"/>
  <c r="U252" i="3"/>
  <c r="J252" i="3"/>
  <c r="E224" i="4" s="1"/>
  <c r="H253" i="3"/>
  <c r="F253" i="3"/>
  <c r="G253" i="3"/>
  <c r="I253" i="3"/>
  <c r="R253" i="3"/>
  <c r="Q253" i="3"/>
  <c r="T253" i="3"/>
  <c r="S253" i="3"/>
  <c r="P254" i="3"/>
  <c r="I262" i="4" l="1"/>
  <c r="U253" i="3"/>
  <c r="I254" i="3"/>
  <c r="H254" i="3"/>
  <c r="F254" i="3"/>
  <c r="G254" i="3"/>
  <c r="S254" i="3"/>
  <c r="P255" i="3"/>
  <c r="R254" i="3"/>
  <c r="Q254" i="3"/>
  <c r="T254" i="3"/>
  <c r="J253" i="3"/>
  <c r="E129" i="4" l="1"/>
  <c r="I129" i="4" s="1"/>
  <c r="I10" i="4"/>
  <c r="R255" i="3"/>
  <c r="Q255" i="3"/>
  <c r="S255" i="3"/>
  <c r="P256" i="3"/>
  <c r="T255" i="3"/>
  <c r="J254" i="3"/>
  <c r="E144" i="4" s="1"/>
  <c r="U254" i="3"/>
  <c r="F255" i="3"/>
  <c r="H255" i="3"/>
  <c r="G255" i="3"/>
  <c r="I255" i="3"/>
  <c r="J255" i="3" l="1"/>
  <c r="E154" i="4" s="1"/>
  <c r="I144" i="4"/>
  <c r="S256" i="3"/>
  <c r="Q256" i="3"/>
  <c r="R256" i="3"/>
  <c r="T256" i="3"/>
  <c r="P257" i="3"/>
  <c r="I256" i="3"/>
  <c r="H256" i="3"/>
  <c r="G256" i="3"/>
  <c r="F256" i="3"/>
  <c r="U255" i="3"/>
  <c r="R257" i="3" l="1"/>
  <c r="Q257" i="3"/>
  <c r="S257" i="3"/>
  <c r="P258" i="3"/>
  <c r="T257" i="3"/>
  <c r="I257" i="3"/>
  <c r="G257" i="3"/>
  <c r="F257" i="3"/>
  <c r="H257" i="3"/>
  <c r="J256" i="3"/>
  <c r="E50" i="4" s="1"/>
  <c r="U256" i="3"/>
  <c r="I196" i="4" l="1"/>
  <c r="J257" i="3"/>
  <c r="Q258" i="3"/>
  <c r="R258" i="3"/>
  <c r="P259" i="3"/>
  <c r="S258" i="3"/>
  <c r="T258" i="3"/>
  <c r="U257" i="3"/>
  <c r="I258" i="3"/>
  <c r="H258" i="3"/>
  <c r="G258" i="3"/>
  <c r="F258" i="3"/>
  <c r="I324" i="4" l="1"/>
  <c r="E127" i="4"/>
  <c r="I127" i="4" s="1"/>
  <c r="H259" i="3"/>
  <c r="G259" i="3"/>
  <c r="I259" i="3"/>
  <c r="F259" i="3"/>
  <c r="J258" i="3"/>
  <c r="E223" i="4" s="1"/>
  <c r="R259" i="3"/>
  <c r="Q259" i="3"/>
  <c r="T259" i="3"/>
  <c r="S259" i="3"/>
  <c r="P260" i="3"/>
  <c r="U258" i="3"/>
  <c r="J259" i="3" l="1"/>
  <c r="E222" i="4" s="1"/>
  <c r="T260" i="3"/>
  <c r="S260" i="3"/>
  <c r="R260" i="3"/>
  <c r="P261" i="3"/>
  <c r="Q260" i="3"/>
  <c r="U259" i="3"/>
  <c r="I74" i="4" s="1"/>
  <c r="I260" i="3"/>
  <c r="H260" i="3"/>
  <c r="F260" i="3"/>
  <c r="G260" i="3"/>
  <c r="I55" i="4" l="1"/>
  <c r="U260" i="3"/>
  <c r="H261" i="3"/>
  <c r="F261" i="3"/>
  <c r="I261" i="3"/>
  <c r="G261" i="3"/>
  <c r="R261" i="3"/>
  <c r="Q261" i="3"/>
  <c r="T261" i="3"/>
  <c r="P262" i="3"/>
  <c r="S261" i="3"/>
  <c r="J260" i="3"/>
  <c r="E155" i="4" s="1"/>
  <c r="I262" i="3" l="1"/>
  <c r="H262" i="3"/>
  <c r="F262" i="3"/>
  <c r="G262" i="3"/>
  <c r="U261" i="3"/>
  <c r="J261" i="3"/>
  <c r="E146" i="4" s="1"/>
  <c r="I146" i="4" s="1"/>
  <c r="S262" i="3"/>
  <c r="P263" i="3"/>
  <c r="R262" i="3"/>
  <c r="T262" i="3"/>
  <c r="Q262" i="3"/>
  <c r="U262" i="3" l="1"/>
  <c r="J262" i="3"/>
  <c r="E135" i="4" s="1"/>
  <c r="I135" i="4" s="1"/>
  <c r="R263" i="3"/>
  <c r="Q263" i="3"/>
  <c r="S263" i="3"/>
  <c r="P264" i="3"/>
  <c r="T263" i="3"/>
  <c r="F263" i="3"/>
  <c r="H263" i="3"/>
  <c r="G263" i="3"/>
  <c r="I263" i="3"/>
  <c r="I103" i="4" l="1"/>
  <c r="J263" i="3"/>
  <c r="E83" i="4" s="1"/>
  <c r="I83" i="4" s="1"/>
  <c r="S264" i="3"/>
  <c r="Q264" i="3"/>
  <c r="P265" i="3"/>
  <c r="T264" i="3"/>
  <c r="R264" i="3"/>
  <c r="U263" i="3"/>
  <c r="I264" i="3"/>
  <c r="H264" i="3"/>
  <c r="G264" i="3"/>
  <c r="F264" i="3"/>
  <c r="I265" i="3" l="1"/>
  <c r="G265" i="3"/>
  <c r="F265" i="3"/>
  <c r="H265" i="3"/>
  <c r="J264" i="3"/>
  <c r="E120" i="4" s="1"/>
  <c r="R265" i="3"/>
  <c r="Q265" i="3"/>
  <c r="S265" i="3"/>
  <c r="T265" i="3"/>
  <c r="P266" i="3"/>
  <c r="U264" i="3"/>
  <c r="I155" i="4" l="1"/>
  <c r="U265" i="3"/>
  <c r="I266" i="3"/>
  <c r="H266" i="3"/>
  <c r="G266" i="3"/>
  <c r="F266" i="3"/>
  <c r="R266" i="3"/>
  <c r="P267" i="3"/>
  <c r="Q266" i="3"/>
  <c r="S266" i="3"/>
  <c r="T266" i="3"/>
  <c r="J265" i="3"/>
  <c r="E102" i="4" s="1"/>
  <c r="I102" i="4" s="1"/>
  <c r="J266" i="3" l="1"/>
  <c r="E66" i="4" s="1"/>
  <c r="U266" i="3"/>
  <c r="P268" i="3"/>
  <c r="S267" i="3"/>
  <c r="R267" i="3"/>
  <c r="Q267" i="3"/>
  <c r="T267" i="3"/>
  <c r="I267" i="3"/>
  <c r="H267" i="3"/>
  <c r="G267" i="3"/>
  <c r="F267" i="3"/>
  <c r="I53" i="4" l="1"/>
  <c r="U267" i="3"/>
  <c r="H268" i="3"/>
  <c r="G268" i="3"/>
  <c r="I268" i="3"/>
  <c r="F268" i="3"/>
  <c r="J267" i="3"/>
  <c r="E203" i="4" s="1"/>
  <c r="R268" i="3"/>
  <c r="S268" i="3"/>
  <c r="Q268" i="3"/>
  <c r="P269" i="3"/>
  <c r="T268" i="3"/>
  <c r="I230" i="4" l="1"/>
  <c r="I222" i="4"/>
  <c r="J268" i="3"/>
  <c r="E348" i="4" s="1"/>
  <c r="I269" i="3"/>
  <c r="H269" i="3"/>
  <c r="G269" i="3"/>
  <c r="F269" i="3"/>
  <c r="R269" i="3"/>
  <c r="P270" i="3"/>
  <c r="Q269" i="3"/>
  <c r="T269" i="3"/>
  <c r="S269" i="3"/>
  <c r="U268" i="3"/>
  <c r="J269" i="3" l="1"/>
  <c r="E29" i="4" s="1"/>
  <c r="I66" i="4"/>
  <c r="U269" i="3"/>
  <c r="R270" i="3"/>
  <c r="T270" i="3"/>
  <c r="P271" i="3"/>
  <c r="S270" i="3"/>
  <c r="Q270" i="3"/>
  <c r="F270" i="3"/>
  <c r="I270" i="3"/>
  <c r="H270" i="3"/>
  <c r="G270" i="3"/>
  <c r="I29" i="4" l="1"/>
  <c r="U270" i="3"/>
  <c r="Q271" i="3"/>
  <c r="S271" i="3"/>
  <c r="R271" i="3"/>
  <c r="P272" i="3"/>
  <c r="T271" i="3"/>
  <c r="J270" i="3"/>
  <c r="E159" i="4" s="1"/>
  <c r="I271" i="3"/>
  <c r="H271" i="3"/>
  <c r="G271" i="3"/>
  <c r="F271" i="3"/>
  <c r="I95" i="4" l="1"/>
  <c r="I72" i="4"/>
  <c r="J271" i="3"/>
  <c r="R272" i="3"/>
  <c r="S272" i="3"/>
  <c r="Q272" i="3"/>
  <c r="P273" i="3"/>
  <c r="T272" i="3"/>
  <c r="I272" i="3"/>
  <c r="H272" i="3"/>
  <c r="G272" i="3"/>
  <c r="F272" i="3"/>
  <c r="U271" i="3"/>
  <c r="I203" i="4" l="1"/>
  <c r="E201" i="4"/>
  <c r="I189" i="4"/>
  <c r="U272" i="3"/>
  <c r="J272" i="3"/>
  <c r="I273" i="3"/>
  <c r="F273" i="3"/>
  <c r="H273" i="3"/>
  <c r="G273" i="3"/>
  <c r="T273" i="3"/>
  <c r="P274" i="3"/>
  <c r="S273" i="3"/>
  <c r="R273" i="3"/>
  <c r="Q273" i="3"/>
  <c r="E93" i="4" l="1"/>
  <c r="I93" i="4" s="1"/>
  <c r="U273" i="3"/>
  <c r="I274" i="3"/>
  <c r="H274" i="3"/>
  <c r="G274" i="3"/>
  <c r="F274" i="3"/>
  <c r="J273" i="3"/>
  <c r="R274" i="3"/>
  <c r="Q274" i="3"/>
  <c r="T274" i="3"/>
  <c r="S274" i="3"/>
  <c r="P275" i="3"/>
  <c r="I201" i="4" l="1"/>
  <c r="E244" i="4"/>
  <c r="I159" i="4"/>
  <c r="Q275" i="3"/>
  <c r="T275" i="3"/>
  <c r="S275" i="3"/>
  <c r="P276" i="3"/>
  <c r="R275" i="3"/>
  <c r="I275" i="3"/>
  <c r="H275" i="3"/>
  <c r="G275" i="3"/>
  <c r="F275" i="3"/>
  <c r="J274" i="3"/>
  <c r="U274" i="3"/>
  <c r="E123" i="4" l="1"/>
  <c r="I123" i="4" s="1"/>
  <c r="I276" i="3"/>
  <c r="G276" i="3"/>
  <c r="F276" i="3"/>
  <c r="H276" i="3"/>
  <c r="R276" i="3"/>
  <c r="T276" i="3"/>
  <c r="Q276" i="3"/>
  <c r="P277" i="3"/>
  <c r="S276" i="3"/>
  <c r="J275" i="3"/>
  <c r="E100" i="4" s="1"/>
  <c r="U275" i="3"/>
  <c r="I244" i="4" l="1"/>
  <c r="U276" i="3"/>
  <c r="I277" i="3"/>
  <c r="F277" i="3"/>
  <c r="G277" i="3"/>
  <c r="H277" i="3"/>
  <c r="J276" i="3"/>
  <c r="T277" i="3"/>
  <c r="R277" i="3"/>
  <c r="Q277" i="3"/>
  <c r="S277" i="3"/>
  <c r="P278" i="3"/>
  <c r="I100" i="4" l="1"/>
  <c r="E56" i="4"/>
  <c r="R278" i="3"/>
  <c r="Q278" i="3"/>
  <c r="P279" i="3"/>
  <c r="S278" i="3"/>
  <c r="T278" i="3"/>
  <c r="J277" i="3"/>
  <c r="E314" i="4" s="1"/>
  <c r="U277" i="3"/>
  <c r="I50" i="4" s="1"/>
  <c r="I278" i="3"/>
  <c r="H278" i="3"/>
  <c r="G278" i="3"/>
  <c r="F278" i="3"/>
  <c r="I120" i="4" l="1"/>
  <c r="I56" i="4"/>
  <c r="I314" i="4"/>
  <c r="J278" i="3"/>
  <c r="E109" i="4" s="1"/>
  <c r="I279" i="3"/>
  <c r="G279" i="3"/>
  <c r="F279" i="3"/>
  <c r="H279" i="3"/>
  <c r="T279" i="3"/>
  <c r="Q279" i="3"/>
  <c r="P280" i="3"/>
  <c r="R279" i="3"/>
  <c r="S279" i="3"/>
  <c r="U278" i="3"/>
  <c r="I73" i="4" s="1"/>
  <c r="U279" i="3" l="1"/>
  <c r="G280" i="3"/>
  <c r="I280" i="3"/>
  <c r="H280" i="3"/>
  <c r="F280" i="3"/>
  <c r="J279" i="3"/>
  <c r="P281" i="3"/>
  <c r="R280" i="3"/>
  <c r="S280" i="3"/>
  <c r="Q280" i="3"/>
  <c r="T280" i="3"/>
  <c r="E311" i="4" l="1"/>
  <c r="I311" i="4" s="1"/>
  <c r="J280" i="3"/>
  <c r="E193" i="4" s="1"/>
  <c r="I281" i="3"/>
  <c r="H281" i="3"/>
  <c r="G281" i="3"/>
  <c r="F281" i="3"/>
  <c r="T281" i="3"/>
  <c r="R281" i="3"/>
  <c r="Q281" i="3"/>
  <c r="S281" i="3"/>
  <c r="P282" i="3"/>
  <c r="U280" i="3"/>
  <c r="U281" i="3" l="1"/>
  <c r="J281" i="3"/>
  <c r="E305" i="4" s="1"/>
  <c r="I305" i="4" s="1"/>
  <c r="P283" i="3"/>
  <c r="T282" i="3"/>
  <c r="S282" i="3"/>
  <c r="R282" i="3"/>
  <c r="Q282" i="3"/>
  <c r="G282" i="3"/>
  <c r="F282" i="3"/>
  <c r="I282" i="3"/>
  <c r="H282" i="3"/>
  <c r="U282" i="3" l="1"/>
  <c r="J282" i="3"/>
  <c r="G283" i="3"/>
  <c r="F283" i="3"/>
  <c r="I283" i="3"/>
  <c r="H283" i="3"/>
  <c r="T283" i="3"/>
  <c r="S283" i="3"/>
  <c r="Q283" i="3"/>
  <c r="R283" i="3"/>
  <c r="P284" i="3"/>
  <c r="E76" i="4" l="1"/>
  <c r="I76" i="4" s="1"/>
  <c r="J283" i="3"/>
  <c r="E294" i="4" s="1"/>
  <c r="P285" i="3"/>
  <c r="T284" i="3"/>
  <c r="S284" i="3"/>
  <c r="Q284" i="3"/>
  <c r="R284" i="3"/>
  <c r="G284" i="3"/>
  <c r="F284" i="3"/>
  <c r="I284" i="3"/>
  <c r="H284" i="3"/>
  <c r="U283" i="3"/>
  <c r="J284" i="3" l="1"/>
  <c r="E265" i="4" s="1"/>
  <c r="U284" i="3"/>
  <c r="T285" i="3"/>
  <c r="S285" i="3"/>
  <c r="P286" i="3"/>
  <c r="Q285" i="3"/>
  <c r="R285" i="3"/>
  <c r="I285" i="3"/>
  <c r="G285" i="3"/>
  <c r="F285" i="3"/>
  <c r="H285" i="3"/>
  <c r="I109" i="4" l="1"/>
  <c r="I154" i="4"/>
  <c r="U285" i="3"/>
  <c r="I348" i="4" s="1"/>
  <c r="G286" i="3"/>
  <c r="F286" i="3"/>
  <c r="I286" i="3"/>
  <c r="H286" i="3"/>
  <c r="P287" i="3"/>
  <c r="T286" i="3"/>
  <c r="S286" i="3"/>
  <c r="R286" i="3"/>
  <c r="Q286" i="3"/>
  <c r="J285" i="3"/>
  <c r="E151" i="4" s="1"/>
  <c r="U286" i="3" l="1"/>
  <c r="J286" i="3"/>
  <c r="E70" i="4" s="1"/>
  <c r="I287" i="3"/>
  <c r="H287" i="3"/>
  <c r="G287" i="3"/>
  <c r="F287" i="3"/>
  <c r="P288" i="3"/>
  <c r="R287" i="3"/>
  <c r="Q287" i="3"/>
  <c r="T287" i="3"/>
  <c r="S287" i="3"/>
  <c r="J287" i="3" l="1"/>
  <c r="E160" i="4" s="1"/>
  <c r="P289" i="3"/>
  <c r="T288" i="3"/>
  <c r="S288" i="3"/>
  <c r="R288" i="3"/>
  <c r="Q288" i="3"/>
  <c r="G288" i="3"/>
  <c r="F288" i="3"/>
  <c r="H288" i="3"/>
  <c r="I288" i="3"/>
  <c r="U287" i="3"/>
  <c r="J288" i="3" l="1"/>
  <c r="E295" i="4" s="1"/>
  <c r="U288" i="3"/>
  <c r="I289" i="3"/>
  <c r="H289" i="3"/>
  <c r="G289" i="3"/>
  <c r="F289" i="3"/>
  <c r="T289" i="3"/>
  <c r="S289" i="3"/>
  <c r="R289" i="3"/>
  <c r="Q289" i="3"/>
  <c r="P290" i="3"/>
  <c r="J289" i="3" l="1"/>
  <c r="E65" i="4" s="1"/>
  <c r="G290" i="3"/>
  <c r="F290" i="3"/>
  <c r="I290" i="3"/>
  <c r="H290" i="3"/>
  <c r="P291" i="3"/>
  <c r="T290" i="3"/>
  <c r="S290" i="3"/>
  <c r="R290" i="3"/>
  <c r="Q290" i="3"/>
  <c r="U289" i="3"/>
  <c r="G291" i="3" l="1"/>
  <c r="F291" i="3"/>
  <c r="I291" i="3"/>
  <c r="H291" i="3"/>
  <c r="U290" i="3"/>
  <c r="I224" i="4" s="1"/>
  <c r="J290" i="3"/>
  <c r="E276" i="4" s="1"/>
  <c r="P292" i="3"/>
  <c r="S291" i="3"/>
  <c r="R291" i="3"/>
  <c r="Q291" i="3"/>
  <c r="T291" i="3"/>
  <c r="I65" i="4" l="1"/>
  <c r="U291" i="3"/>
  <c r="I64" i="4" s="1"/>
  <c r="J291" i="3"/>
  <c r="E272" i="4" s="1"/>
  <c r="I272" i="4" s="1"/>
  <c r="P293" i="3"/>
  <c r="T292" i="3"/>
  <c r="S292" i="3"/>
  <c r="R292" i="3"/>
  <c r="Q292" i="3"/>
  <c r="G292" i="3"/>
  <c r="F292" i="3"/>
  <c r="I292" i="3"/>
  <c r="H292" i="3"/>
  <c r="U292" i="3" l="1"/>
  <c r="T293" i="3"/>
  <c r="S293" i="3"/>
  <c r="R293" i="3"/>
  <c r="P294" i="3"/>
  <c r="Q293" i="3"/>
  <c r="I293" i="3"/>
  <c r="H293" i="3"/>
  <c r="F293" i="3"/>
  <c r="G293" i="3"/>
  <c r="J292" i="3"/>
  <c r="E141" i="4" s="1"/>
  <c r="I193" i="4" l="1"/>
  <c r="I294" i="4"/>
  <c r="U293" i="3"/>
  <c r="J293" i="3"/>
  <c r="E315" i="4" s="1"/>
  <c r="I315" i="4" s="1"/>
  <c r="P295" i="3"/>
  <c r="T294" i="3"/>
  <c r="S294" i="3"/>
  <c r="R294" i="3"/>
  <c r="Q294" i="3"/>
  <c r="G294" i="3"/>
  <c r="F294" i="3"/>
  <c r="I294" i="3"/>
  <c r="H294" i="3"/>
  <c r="I141" i="4" l="1"/>
  <c r="U294" i="3"/>
  <c r="I323" i="4" s="1"/>
  <c r="J294" i="3"/>
  <c r="E279" i="4" s="1"/>
  <c r="I295" i="3"/>
  <c r="H295" i="3"/>
  <c r="F295" i="3"/>
  <c r="G295" i="3"/>
  <c r="P296" i="3"/>
  <c r="R295" i="3"/>
  <c r="Q295" i="3"/>
  <c r="T295" i="3"/>
  <c r="S295" i="3"/>
  <c r="U295" i="3" l="1"/>
  <c r="J295" i="3"/>
  <c r="T296" i="3"/>
  <c r="S296" i="3"/>
  <c r="P297" i="3"/>
  <c r="R296" i="3"/>
  <c r="Q296" i="3"/>
  <c r="G296" i="3"/>
  <c r="F296" i="3"/>
  <c r="I296" i="3"/>
  <c r="H296" i="3"/>
  <c r="I151" i="4" l="1"/>
  <c r="E292" i="4"/>
  <c r="U296" i="3"/>
  <c r="P298" i="3"/>
  <c r="R297" i="3"/>
  <c r="Q297" i="3"/>
  <c r="T297" i="3"/>
  <c r="S297" i="3"/>
  <c r="I297" i="3"/>
  <c r="H297" i="3"/>
  <c r="G297" i="3"/>
  <c r="F297" i="3"/>
  <c r="J296" i="3"/>
  <c r="E280" i="4" s="1"/>
  <c r="U297" i="3" l="1"/>
  <c r="I70" i="4" s="1"/>
  <c r="F298" i="3"/>
  <c r="I298" i="3"/>
  <c r="H298" i="3"/>
  <c r="G298" i="3"/>
  <c r="J297" i="3"/>
  <c r="E284" i="4" s="1"/>
  <c r="S298" i="3"/>
  <c r="R298" i="3"/>
  <c r="P299" i="3"/>
  <c r="T298" i="3"/>
  <c r="Q298" i="3"/>
  <c r="I265" i="4" l="1"/>
  <c r="I75" i="4"/>
  <c r="I299" i="3"/>
  <c r="H299" i="3"/>
  <c r="G299" i="3"/>
  <c r="F299" i="3"/>
  <c r="J298" i="3"/>
  <c r="E303" i="4" s="1"/>
  <c r="U298" i="3"/>
  <c r="T299" i="3"/>
  <c r="S299" i="3"/>
  <c r="P300" i="3"/>
  <c r="R299" i="3"/>
  <c r="Q299" i="3"/>
  <c r="I223" i="4" l="1"/>
  <c r="J299" i="3"/>
  <c r="E270" i="4" s="1"/>
  <c r="U299" i="3"/>
  <c r="S300" i="3"/>
  <c r="R300" i="3"/>
  <c r="Q300" i="3"/>
  <c r="P301" i="3"/>
  <c r="T300" i="3"/>
  <c r="F300" i="3"/>
  <c r="I300" i="3"/>
  <c r="H300" i="3"/>
  <c r="G300" i="3"/>
  <c r="I160" i="4" l="1"/>
  <c r="J300" i="3"/>
  <c r="E274" i="4" s="1"/>
  <c r="T301" i="3"/>
  <c r="R301" i="3"/>
  <c r="Q301" i="3"/>
  <c r="P302" i="3"/>
  <c r="S301" i="3"/>
  <c r="U300" i="3"/>
  <c r="I301" i="3"/>
  <c r="G301" i="3"/>
  <c r="F301" i="3"/>
  <c r="H301" i="3"/>
  <c r="J301" i="3" l="1"/>
  <c r="E43" i="4" s="1"/>
  <c r="F302" i="3"/>
  <c r="G302" i="3"/>
  <c r="I302" i="3"/>
  <c r="H302" i="3"/>
  <c r="S302" i="3"/>
  <c r="R302" i="3"/>
  <c r="P303" i="3"/>
  <c r="T302" i="3"/>
  <c r="Q302" i="3"/>
  <c r="U301" i="3"/>
  <c r="U302" i="3" l="1"/>
  <c r="I303" i="3"/>
  <c r="H303" i="3"/>
  <c r="G303" i="3"/>
  <c r="F303" i="3"/>
  <c r="J302" i="3"/>
  <c r="E150" i="4" s="1"/>
  <c r="T303" i="3"/>
  <c r="S303" i="3"/>
  <c r="P304" i="3"/>
  <c r="R303" i="3"/>
  <c r="Q303" i="3"/>
  <c r="J303" i="3" l="1"/>
  <c r="E278" i="4" s="1"/>
  <c r="U303" i="3"/>
  <c r="S304" i="3"/>
  <c r="R304" i="3"/>
  <c r="T304" i="3"/>
  <c r="Q304" i="3"/>
  <c r="P305" i="3"/>
  <c r="F304" i="3"/>
  <c r="I304" i="3"/>
  <c r="G304" i="3"/>
  <c r="H304" i="3"/>
  <c r="U304" i="3" l="1"/>
  <c r="J304" i="3"/>
  <c r="E300" i="4" s="1"/>
  <c r="P306" i="3"/>
  <c r="R305" i="3"/>
  <c r="Q305" i="3"/>
  <c r="T305" i="3"/>
  <c r="S305" i="3"/>
  <c r="I305" i="3"/>
  <c r="H305" i="3"/>
  <c r="G305" i="3"/>
  <c r="F305" i="3"/>
  <c r="I303" i="4" l="1"/>
  <c r="I279" i="4"/>
  <c r="U305" i="3"/>
  <c r="F306" i="3"/>
  <c r="I306" i="3"/>
  <c r="H306" i="3"/>
  <c r="G306" i="3"/>
  <c r="J305" i="3"/>
  <c r="E9" i="4" s="1"/>
  <c r="S306" i="3"/>
  <c r="R306" i="3"/>
  <c r="P307" i="3"/>
  <c r="T306" i="3"/>
  <c r="Q306" i="3"/>
  <c r="I150" i="4" l="1"/>
  <c r="I307" i="3"/>
  <c r="H307" i="3"/>
  <c r="F307" i="3"/>
  <c r="G307" i="3"/>
  <c r="J306" i="3"/>
  <c r="E281" i="4" s="1"/>
  <c r="U306" i="3"/>
  <c r="P308" i="3"/>
  <c r="T307" i="3"/>
  <c r="S307" i="3"/>
  <c r="R307" i="3"/>
  <c r="Q307" i="3"/>
  <c r="I284" i="4" l="1"/>
  <c r="U307" i="3"/>
  <c r="S308" i="3"/>
  <c r="R308" i="3"/>
  <c r="P309" i="3"/>
  <c r="Q308" i="3"/>
  <c r="T308" i="3"/>
  <c r="J307" i="3"/>
  <c r="E293" i="4" s="1"/>
  <c r="F308" i="3"/>
  <c r="I308" i="3"/>
  <c r="H308" i="3"/>
  <c r="G308" i="3"/>
  <c r="I300" i="4" l="1"/>
  <c r="I43" i="4"/>
  <c r="U308" i="3"/>
  <c r="I309" i="3"/>
  <c r="G309" i="3"/>
  <c r="F309" i="3"/>
  <c r="H309" i="3"/>
  <c r="P310" i="3"/>
  <c r="T309" i="3"/>
  <c r="R309" i="3"/>
  <c r="Q309" i="3"/>
  <c r="S309" i="3"/>
  <c r="J308" i="3"/>
  <c r="E289" i="4" s="1"/>
  <c r="I289" i="4" l="1"/>
  <c r="S310" i="3"/>
  <c r="R310" i="3"/>
  <c r="P311" i="3"/>
  <c r="T310" i="3"/>
  <c r="Q310" i="3"/>
  <c r="J309" i="3"/>
  <c r="E267" i="4" s="1"/>
  <c r="U309" i="3"/>
  <c r="F310" i="3"/>
  <c r="G310" i="3"/>
  <c r="H310" i="3"/>
  <c r="I310" i="3"/>
  <c r="I293" i="4" l="1"/>
  <c r="U310" i="3"/>
  <c r="J310" i="3"/>
  <c r="T311" i="3"/>
  <c r="S311" i="3"/>
  <c r="R311" i="3"/>
  <c r="Q311" i="3"/>
  <c r="P312" i="3"/>
  <c r="I311" i="3"/>
  <c r="G311" i="3"/>
  <c r="F311" i="3"/>
  <c r="H311" i="3"/>
  <c r="I9" i="4" l="1"/>
  <c r="E85" i="4"/>
  <c r="S312" i="3"/>
  <c r="R312" i="3"/>
  <c r="T312" i="3"/>
  <c r="Q312" i="3"/>
  <c r="P313" i="3"/>
  <c r="U311" i="3"/>
  <c r="F312" i="3"/>
  <c r="I312" i="3"/>
  <c r="G312" i="3"/>
  <c r="H312" i="3"/>
  <c r="J311" i="3"/>
  <c r="E266" i="4" s="1"/>
  <c r="U312" i="3" l="1"/>
  <c r="J312" i="3"/>
  <c r="E254" i="4" s="1"/>
  <c r="P314" i="3"/>
  <c r="R313" i="3"/>
  <c r="Q313" i="3"/>
  <c r="S313" i="3"/>
  <c r="T313" i="3"/>
  <c r="I313" i="3"/>
  <c r="H313" i="3"/>
  <c r="G313" i="3"/>
  <c r="F313" i="3"/>
  <c r="F314" i="3" l="1"/>
  <c r="G314" i="3"/>
  <c r="I314" i="3"/>
  <c r="H314" i="3"/>
  <c r="U313" i="3"/>
  <c r="J313" i="3"/>
  <c r="E306" i="4" s="1"/>
  <c r="S314" i="3"/>
  <c r="R314" i="3"/>
  <c r="P315" i="3"/>
  <c r="T314" i="3"/>
  <c r="Q314" i="3"/>
  <c r="I274" i="4" l="1"/>
  <c r="I315" i="3"/>
  <c r="H315" i="3"/>
  <c r="G315" i="3"/>
  <c r="F315" i="3"/>
  <c r="U314" i="3"/>
  <c r="P316" i="3"/>
  <c r="T315" i="3"/>
  <c r="S315" i="3"/>
  <c r="R315" i="3"/>
  <c r="Q315" i="3"/>
  <c r="J314" i="3"/>
  <c r="E271" i="4" l="1"/>
  <c r="I271" i="4" s="1"/>
  <c r="I280" i="4"/>
  <c r="J315" i="3"/>
  <c r="E156" i="4" s="1"/>
  <c r="I156" i="4" s="1"/>
  <c r="S316" i="3"/>
  <c r="R316" i="3"/>
  <c r="Q316" i="3"/>
  <c r="P317" i="3"/>
  <c r="T316" i="3"/>
  <c r="U315" i="3"/>
  <c r="F316" i="3"/>
  <c r="I316" i="3"/>
  <c r="H316" i="3"/>
  <c r="G316" i="3"/>
  <c r="I276" i="4" l="1"/>
  <c r="J316" i="3"/>
  <c r="E158" i="4" s="1"/>
  <c r="R317" i="3"/>
  <c r="Q317" i="3"/>
  <c r="T317" i="3"/>
  <c r="P318" i="3"/>
  <c r="S317" i="3"/>
  <c r="I317" i="3"/>
  <c r="G317" i="3"/>
  <c r="F317" i="3"/>
  <c r="H317" i="3"/>
  <c r="U316" i="3"/>
  <c r="S318" i="3" l="1"/>
  <c r="R318" i="3"/>
  <c r="T318" i="3"/>
  <c r="Q318" i="3"/>
  <c r="P319" i="3"/>
  <c r="U317" i="3"/>
  <c r="F318" i="3"/>
  <c r="G318" i="3"/>
  <c r="H318" i="3"/>
  <c r="I318" i="3"/>
  <c r="J317" i="3"/>
  <c r="I85" i="4" l="1"/>
  <c r="E286" i="4"/>
  <c r="U318" i="3"/>
  <c r="J318" i="3"/>
  <c r="E291" i="4" s="1"/>
  <c r="I319" i="3"/>
  <c r="G319" i="3"/>
  <c r="F319" i="3"/>
  <c r="H319" i="3"/>
  <c r="T319" i="3"/>
  <c r="S319" i="3"/>
  <c r="Q319" i="3"/>
  <c r="P320" i="3"/>
  <c r="R319" i="3"/>
  <c r="U319" i="3" l="1"/>
  <c r="J319" i="3"/>
  <c r="E132" i="4" s="1"/>
  <c r="S320" i="3"/>
  <c r="R320" i="3"/>
  <c r="T320" i="3"/>
  <c r="Q320" i="3"/>
  <c r="P321" i="3"/>
  <c r="F320" i="3"/>
  <c r="G320" i="3"/>
  <c r="I320" i="3"/>
  <c r="H320" i="3"/>
  <c r="I132" i="4" l="1"/>
  <c r="U320" i="3"/>
  <c r="I267" i="4" s="1"/>
  <c r="I321" i="3"/>
  <c r="G321" i="3"/>
  <c r="F321" i="3"/>
  <c r="H321" i="3"/>
  <c r="J320" i="3"/>
  <c r="E82" i="4" s="1"/>
  <c r="P322" i="3"/>
  <c r="R321" i="3"/>
  <c r="Q321" i="3"/>
  <c r="T321" i="3"/>
  <c r="S321" i="3"/>
  <c r="I292" i="4" l="1"/>
  <c r="S322" i="3"/>
  <c r="R322" i="3"/>
  <c r="P323" i="3"/>
  <c r="T322" i="3"/>
  <c r="Q322" i="3"/>
  <c r="J321" i="3"/>
  <c r="U321" i="3"/>
  <c r="I281" i="4" s="1"/>
  <c r="F322" i="3"/>
  <c r="I322" i="3"/>
  <c r="H322" i="3"/>
  <c r="G322" i="3"/>
  <c r="I266" i="4" l="1"/>
  <c r="E268" i="4"/>
  <c r="J322" i="3"/>
  <c r="E24" i="4" s="1"/>
  <c r="U322" i="3"/>
  <c r="R323" i="3"/>
  <c r="Q323" i="3"/>
  <c r="T323" i="3"/>
  <c r="S323" i="3"/>
  <c r="P324" i="3"/>
  <c r="I323" i="3"/>
  <c r="H323" i="3"/>
  <c r="G323" i="3"/>
  <c r="F323" i="3"/>
  <c r="I306" i="4" l="1"/>
  <c r="U323" i="3"/>
  <c r="F324" i="3"/>
  <c r="I324" i="3"/>
  <c r="H324" i="3"/>
  <c r="G324" i="3"/>
  <c r="S324" i="3"/>
  <c r="R324" i="3"/>
  <c r="T324" i="3"/>
  <c r="Q324" i="3"/>
  <c r="P325" i="3"/>
  <c r="J323" i="3"/>
  <c r="E233" i="4" s="1"/>
  <c r="I233" i="4" l="1"/>
  <c r="I325" i="3"/>
  <c r="G325" i="3"/>
  <c r="F325" i="3"/>
  <c r="H325" i="3"/>
  <c r="T325" i="3"/>
  <c r="S325" i="3"/>
  <c r="R325" i="3"/>
  <c r="Q325" i="3"/>
  <c r="P326" i="3"/>
  <c r="U324" i="3"/>
  <c r="J324" i="3"/>
  <c r="E316" i="4" s="1"/>
  <c r="J325" i="3" l="1"/>
  <c r="E299" i="4" s="1"/>
  <c r="S326" i="3"/>
  <c r="R326" i="3"/>
  <c r="P327" i="3"/>
  <c r="T326" i="3"/>
  <c r="Q326" i="3"/>
  <c r="U325" i="3"/>
  <c r="F326" i="3"/>
  <c r="G326" i="3"/>
  <c r="H326" i="3"/>
  <c r="I326" i="3"/>
  <c r="I82" i="4" l="1"/>
  <c r="I270" i="4"/>
  <c r="I158" i="4"/>
  <c r="I316" i="4"/>
  <c r="J326" i="3"/>
  <c r="E275" i="4" s="1"/>
  <c r="U326" i="3"/>
  <c r="T327" i="3"/>
  <c r="S327" i="3"/>
  <c r="Q327" i="3"/>
  <c r="P328" i="3"/>
  <c r="R327" i="3"/>
  <c r="I327" i="3"/>
  <c r="G327" i="3"/>
  <c r="F327" i="3"/>
  <c r="H327" i="3"/>
  <c r="S328" i="3" l="1"/>
  <c r="R328" i="3"/>
  <c r="T328" i="3"/>
  <c r="Q328" i="3"/>
  <c r="P329" i="3"/>
  <c r="J327" i="3"/>
  <c r="F328" i="3"/>
  <c r="I328" i="3"/>
  <c r="H328" i="3"/>
  <c r="G328" i="3"/>
  <c r="U327" i="3"/>
  <c r="I24" i="4" l="1"/>
  <c r="E19" i="4"/>
  <c r="U328" i="3"/>
  <c r="J328" i="3"/>
  <c r="P330" i="3"/>
  <c r="R329" i="3"/>
  <c r="Q329" i="3"/>
  <c r="T329" i="3"/>
  <c r="S329" i="3"/>
  <c r="I329" i="3"/>
  <c r="H329" i="3"/>
  <c r="F329" i="3"/>
  <c r="G329" i="3"/>
  <c r="E290" i="4" l="1"/>
  <c r="I290" i="4" s="1"/>
  <c r="F330" i="3"/>
  <c r="I330" i="3"/>
  <c r="G330" i="3"/>
  <c r="H330" i="3"/>
  <c r="U329" i="3"/>
  <c r="I254" i="4" s="1"/>
  <c r="J329" i="3"/>
  <c r="S330" i="3"/>
  <c r="R330" i="3"/>
  <c r="P331" i="3"/>
  <c r="T330" i="3"/>
  <c r="Q330" i="3"/>
  <c r="I268" i="4" l="1"/>
  <c r="E332" i="4"/>
  <c r="U330" i="3"/>
  <c r="I331" i="3"/>
  <c r="H331" i="3"/>
  <c r="G331" i="3"/>
  <c r="F331" i="3"/>
  <c r="T331" i="3"/>
  <c r="S331" i="3"/>
  <c r="R331" i="3"/>
  <c r="Q331" i="3"/>
  <c r="P332" i="3"/>
  <c r="J330" i="3"/>
  <c r="E269" i="4" l="1"/>
  <c r="I269" i="4" s="1"/>
  <c r="I291" i="4"/>
  <c r="I332" i="4"/>
  <c r="J331" i="3"/>
  <c r="E168" i="4" s="1"/>
  <c r="S332" i="3"/>
  <c r="R332" i="3"/>
  <c r="P333" i="3"/>
  <c r="T332" i="3"/>
  <c r="Q332" i="3"/>
  <c r="U331" i="3"/>
  <c r="F332" i="3"/>
  <c r="I332" i="3"/>
  <c r="H332" i="3"/>
  <c r="G332" i="3"/>
  <c r="I19" i="4" l="1"/>
  <c r="U332" i="3"/>
  <c r="J332" i="3"/>
  <c r="E8" i="4" s="1"/>
  <c r="S333" i="3"/>
  <c r="R333" i="3"/>
  <c r="P334" i="3"/>
  <c r="T333" i="3"/>
  <c r="Q333" i="3"/>
  <c r="I333" i="3"/>
  <c r="G333" i="3"/>
  <c r="F333" i="3"/>
  <c r="H333" i="3"/>
  <c r="I275" i="4" l="1"/>
  <c r="I168" i="4"/>
  <c r="U333" i="3"/>
  <c r="F334" i="3"/>
  <c r="G334" i="3"/>
  <c r="I334" i="3"/>
  <c r="H334" i="3"/>
  <c r="S334" i="3"/>
  <c r="R334" i="3"/>
  <c r="P335" i="3"/>
  <c r="T334" i="3"/>
  <c r="Q334" i="3"/>
  <c r="J333" i="3"/>
  <c r="E119" i="4" s="1"/>
  <c r="T335" i="3" l="1"/>
  <c r="S335" i="3"/>
  <c r="P336" i="3"/>
  <c r="Q335" i="3"/>
  <c r="R335" i="3"/>
  <c r="I335" i="3"/>
  <c r="H335" i="3"/>
  <c r="G335" i="3"/>
  <c r="F335" i="3"/>
  <c r="U334" i="3"/>
  <c r="J334" i="3"/>
  <c r="E149" i="4" s="1"/>
  <c r="I149" i="4" s="1"/>
  <c r="U335" i="3" l="1"/>
  <c r="S336" i="3"/>
  <c r="R336" i="3"/>
  <c r="T336" i="3"/>
  <c r="Q336" i="3"/>
  <c r="P337" i="3"/>
  <c r="F336" i="3"/>
  <c r="I336" i="3"/>
  <c r="H336" i="3"/>
  <c r="G336" i="3"/>
  <c r="J335" i="3"/>
  <c r="E328" i="4" s="1"/>
  <c r="I299" i="4" l="1"/>
  <c r="J336" i="3"/>
  <c r="E33" i="4" s="1"/>
  <c r="I337" i="3"/>
  <c r="F337" i="3"/>
  <c r="G337" i="3"/>
  <c r="H337" i="3"/>
  <c r="R337" i="3"/>
  <c r="P338" i="3"/>
  <c r="Q337" i="3"/>
  <c r="T337" i="3"/>
  <c r="S337" i="3"/>
  <c r="U336" i="3"/>
  <c r="U337" i="3" l="1"/>
  <c r="P339" i="3"/>
  <c r="T338" i="3"/>
  <c r="S338" i="3"/>
  <c r="R338" i="3"/>
  <c r="Q338" i="3"/>
  <c r="J337" i="3"/>
  <c r="E283" i="4" s="1"/>
  <c r="G338" i="3"/>
  <c r="F338" i="3"/>
  <c r="H338" i="3"/>
  <c r="I338" i="3"/>
  <c r="I283" i="4" l="1"/>
  <c r="U338" i="3"/>
  <c r="J338" i="3"/>
  <c r="E287" i="4" s="1"/>
  <c r="I339" i="3"/>
  <c r="G339" i="3"/>
  <c r="F339" i="3"/>
  <c r="H339" i="3"/>
  <c r="S339" i="3"/>
  <c r="R339" i="3"/>
  <c r="P340" i="3"/>
  <c r="T339" i="3"/>
  <c r="Q339" i="3"/>
  <c r="I119" i="4" l="1"/>
  <c r="J339" i="3"/>
  <c r="E34" i="4" s="1"/>
  <c r="P341" i="3"/>
  <c r="T340" i="3"/>
  <c r="S340" i="3"/>
  <c r="R340" i="3"/>
  <c r="Q340" i="3"/>
  <c r="U339" i="3"/>
  <c r="G340" i="3"/>
  <c r="F340" i="3"/>
  <c r="I340" i="3"/>
  <c r="H340" i="3"/>
  <c r="I33" i="4" l="1"/>
  <c r="U340" i="3"/>
  <c r="I8" i="4" s="1"/>
  <c r="I341" i="3"/>
  <c r="H341" i="3"/>
  <c r="F341" i="3"/>
  <c r="G341" i="3"/>
  <c r="T341" i="3"/>
  <c r="S341" i="3"/>
  <c r="P342" i="3"/>
  <c r="R341" i="3"/>
  <c r="Q341" i="3"/>
  <c r="J340" i="3"/>
  <c r="E288" i="4" l="1"/>
  <c r="I288" i="4" s="1"/>
  <c r="P343" i="3"/>
  <c r="T342" i="3"/>
  <c r="S342" i="3"/>
  <c r="R342" i="3"/>
  <c r="Q342" i="3"/>
  <c r="J341" i="3"/>
  <c r="E86" i="4" s="1"/>
  <c r="U341" i="3"/>
  <c r="I287" i="4" s="1"/>
  <c r="G342" i="3"/>
  <c r="F342" i="3"/>
  <c r="H342" i="3"/>
  <c r="I342" i="3"/>
  <c r="I34" i="4" l="1"/>
  <c r="I86" i="4"/>
  <c r="U342" i="3"/>
  <c r="I343" i="3"/>
  <c r="H343" i="3"/>
  <c r="G343" i="3"/>
  <c r="F343" i="3"/>
  <c r="J342" i="3"/>
  <c r="E285" i="4" s="1"/>
  <c r="T343" i="3"/>
  <c r="Q343" i="3"/>
  <c r="S343" i="3"/>
  <c r="R343" i="3"/>
  <c r="P344" i="3"/>
  <c r="I328" i="4" l="1"/>
  <c r="J343" i="3"/>
  <c r="P345" i="3"/>
  <c r="T344" i="3"/>
  <c r="S344" i="3"/>
  <c r="R344" i="3"/>
  <c r="Q344" i="3"/>
  <c r="U343" i="3"/>
  <c r="G344" i="3"/>
  <c r="F344" i="3"/>
  <c r="I344" i="3"/>
  <c r="H344" i="3"/>
  <c r="E214" i="4" l="1"/>
  <c r="I214" i="4" s="1"/>
  <c r="J344" i="3"/>
  <c r="E182" i="4" s="1"/>
  <c r="U344" i="3"/>
  <c r="I285" i="4" s="1"/>
  <c r="I345" i="3"/>
  <c r="F345" i="3"/>
  <c r="H345" i="3"/>
  <c r="G345" i="3"/>
  <c r="P346" i="3"/>
  <c r="T345" i="3"/>
  <c r="R345" i="3"/>
  <c r="Q345" i="3"/>
  <c r="S345" i="3"/>
  <c r="P347" i="3" l="1"/>
  <c r="T346" i="3"/>
  <c r="S346" i="3"/>
  <c r="R346" i="3"/>
  <c r="Q346" i="3"/>
  <c r="J345" i="3"/>
  <c r="U345" i="3"/>
  <c r="I278" i="4" s="1"/>
  <c r="G346" i="3"/>
  <c r="F346" i="3"/>
  <c r="H346" i="3"/>
  <c r="I346" i="3"/>
  <c r="I182" i="4" l="1"/>
  <c r="E48" i="4"/>
  <c r="U346" i="3"/>
  <c r="I347" i="3"/>
  <c r="G347" i="3"/>
  <c r="F347" i="3"/>
  <c r="H347" i="3"/>
  <c r="J346" i="3"/>
  <c r="E277" i="4" s="1"/>
  <c r="S347" i="3"/>
  <c r="R347" i="3"/>
  <c r="Q347" i="3"/>
  <c r="P348" i="3"/>
  <c r="T347" i="3"/>
  <c r="I295" i="4" l="1"/>
  <c r="I48" i="4"/>
  <c r="U347" i="3"/>
  <c r="G348" i="3"/>
  <c r="F348" i="3"/>
  <c r="I348" i="3"/>
  <c r="H348" i="3"/>
  <c r="J347" i="3"/>
  <c r="P349" i="3"/>
  <c r="T348" i="3"/>
  <c r="S348" i="3"/>
  <c r="R348" i="3"/>
  <c r="Q348" i="3"/>
  <c r="E302" i="4" l="1"/>
  <c r="I302" i="4" s="1"/>
  <c r="I349" i="3"/>
  <c r="H349" i="3"/>
  <c r="G349" i="3"/>
  <c r="F349" i="3"/>
  <c r="U348" i="3"/>
  <c r="P350" i="3"/>
  <c r="T349" i="3"/>
  <c r="R349" i="3"/>
  <c r="Q349" i="3"/>
  <c r="S349" i="3"/>
  <c r="J348" i="3"/>
  <c r="E54" i="4" s="1"/>
  <c r="I54" i="4" l="1"/>
  <c r="J349" i="3"/>
  <c r="E273" i="4" s="1"/>
  <c r="P351" i="3"/>
  <c r="T350" i="3"/>
  <c r="S350" i="3"/>
  <c r="R350" i="3"/>
  <c r="Q350" i="3"/>
  <c r="U349" i="3"/>
  <c r="G350" i="3"/>
  <c r="F350" i="3"/>
  <c r="I350" i="3"/>
  <c r="H350" i="3"/>
  <c r="I273" i="4" l="1"/>
  <c r="U350" i="3"/>
  <c r="J350" i="3"/>
  <c r="I351" i="3"/>
  <c r="H351" i="3"/>
  <c r="G351" i="3"/>
  <c r="F351" i="3"/>
  <c r="P352" i="3"/>
  <c r="Q351" i="3"/>
  <c r="T351" i="3"/>
  <c r="S351" i="3"/>
  <c r="R351" i="3"/>
  <c r="E15" i="4" l="1"/>
  <c r="I15" i="4" s="1"/>
  <c r="J351" i="3"/>
  <c r="E264" i="4" s="1"/>
  <c r="P353" i="3"/>
  <c r="T352" i="3"/>
  <c r="S352" i="3"/>
  <c r="R352" i="3"/>
  <c r="Q352" i="3"/>
  <c r="U351" i="3"/>
  <c r="I286" i="4" s="1"/>
  <c r="G352" i="3"/>
  <c r="F352" i="3"/>
  <c r="H352" i="3"/>
  <c r="I352" i="3"/>
  <c r="J352" i="3" l="1"/>
  <c r="U352" i="3"/>
  <c r="I264" i="4" s="1"/>
  <c r="I353" i="3"/>
  <c r="H353" i="3"/>
  <c r="G353" i="3"/>
  <c r="F353" i="3"/>
  <c r="R353" i="3"/>
  <c r="Q353" i="3"/>
  <c r="T353" i="3"/>
  <c r="S353" i="3"/>
  <c r="E282" i="4" l="1"/>
  <c r="I282" i="4" s="1"/>
  <c r="U353" i="3"/>
  <c r="I277" i="4" s="1"/>
  <c r="J353" i="3"/>
  <c r="E296" i="4" l="1"/>
  <c r="I296" i="4" s="1"/>
</calcChain>
</file>

<file path=xl/sharedStrings.xml><?xml version="1.0" encoding="utf-8"?>
<sst xmlns="http://schemas.openxmlformats.org/spreadsheetml/2006/main" count="778" uniqueCount="382">
  <si>
    <t>CODIGO</t>
  </si>
  <si>
    <t>MUNICIPIO</t>
  </si>
  <si>
    <t>ICAR004 (N°) Población Comunal, Estimada por el INE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</si>
  <si>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</si>
  <si>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</si>
  <si>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</si>
  <si>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</si>
  <si>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</si>
  <si>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</si>
  <si>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</si>
  <si>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</si>
  <si>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</si>
  <si>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</si>
  <si>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</si>
  <si>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</si>
  <si>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</si>
  <si>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</si>
  <si>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</si>
  <si>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</si>
  <si>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</si>
  <si>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</si>
  <si>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</si>
  <si>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</si>
  <si>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</si>
  <si>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</si>
  <si>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</si>
  <si>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</si>
  <si>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</si>
  <si>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</si>
  <si>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</si>
  <si>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</si>
  <si>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</si>
  <si>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</si>
  <si>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</si>
  <si>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</si>
  <si>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</si>
  <si>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</si>
  <si>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</si>
  <si>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</si>
  <si>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</si>
  <si>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</si>
  <si>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</si>
  <si>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</si>
  <si>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VALPARAÍSO</t>
  </si>
  <si>
    <t>CASABLANCA</t>
  </si>
  <si>
    <t>CONCÓN</t>
  </si>
  <si>
    <t>JUAN FERNÁNDEZ</t>
  </si>
  <si>
    <t>PUCHUNCAVÍ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</si>
  <si>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</si>
  <si>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</si>
  <si>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</si>
  <si>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</si>
  <si>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</si>
  <si>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</si>
  <si>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</si>
  <si>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</si>
  <si>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</si>
  <si>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</si>
  <si>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</si>
  <si>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</si>
  <si>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</si>
  <si>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</si>
  <si>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</si>
  <si>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</si>
  <si>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</si>
  <si>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</si>
  <si>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</si>
  <si>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</si>
  <si>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</si>
  <si>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</si>
  <si>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</si>
  <si>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</si>
  <si>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</si>
  <si>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</si>
  <si>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</si>
  <si>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</si>
  <si>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</si>
  <si>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</si>
  <si>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</si>
  <si>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</si>
  <si>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</si>
  <si>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</si>
  <si>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</si>
  <si>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</si>
  <si>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</si>
  <si>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</si>
  <si>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</si>
  <si>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</si>
  <si>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</si>
  <si>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</si>
  <si>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</si>
  <si>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</si>
  <si>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</si>
  <si>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</si>
  <si>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</si>
  <si>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</si>
  <si>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</si>
  <si>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</si>
  <si>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</si>
  <si>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</si>
  <si>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</si>
  <si>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</si>
  <si>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</si>
  <si>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</si>
  <si>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</si>
  <si>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</si>
  <si>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</si>
  <si>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</si>
  <si>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</si>
  <si>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</si>
  <si>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</si>
  <si>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</si>
  <si>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</si>
  <si>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</si>
  <si>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</si>
  <si>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</si>
  <si>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</si>
  <si>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</si>
  <si>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MAULE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</si>
  <si>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</si>
  <si>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</si>
  <si>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</si>
  <si>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</si>
  <si>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</si>
  <si>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</si>
  <si>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</si>
  <si>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</si>
  <si>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</si>
  <si>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</si>
  <si>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</si>
  <si>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</si>
  <si>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</si>
  <si>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</si>
  <si>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</si>
  <si>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</si>
  <si>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</si>
  <si>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</si>
  <si>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</si>
  <si>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</si>
  <si>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</si>
  <si>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</si>
  <si>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</si>
  <si>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</si>
  <si>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</si>
  <si>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</si>
  <si>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</si>
  <si>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</si>
  <si>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</si>
  <si>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</si>
  <si>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</si>
  <si>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</si>
  <si>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</si>
  <si>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</si>
  <si>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</si>
  <si>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</si>
  <si>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</si>
  <si>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</si>
  <si>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</si>
  <si>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</si>
  <si>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</si>
  <si>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</si>
  <si>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LOS ÁLAMOS</t>
  </si>
  <si>
    <t>TIRÚA</t>
  </si>
  <si>
    <t>LOS ÁNGELES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</si>
  <si>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</si>
  <si>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</si>
  <si>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</si>
  <si>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</si>
  <si>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</si>
  <si>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</si>
  <si>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</si>
  <si>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</si>
  <si>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</si>
  <si>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</si>
  <si>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</si>
  <si>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</si>
  <si>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</si>
  <si>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</si>
  <si>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</si>
  <si>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</si>
  <si>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</si>
  <si>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</si>
  <si>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</si>
  <si>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</si>
  <si>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</si>
  <si>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</si>
  <si>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</si>
  <si>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</si>
  <si>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</si>
  <si>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</si>
  <si>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</si>
  <si>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</si>
  <si>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</si>
  <si>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</si>
  <si>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</si>
  <si>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</si>
  <si>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</si>
  <si>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</si>
  <si>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</si>
  <si>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</si>
  <si>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</si>
  <si>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</si>
  <si>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</si>
  <si>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</si>
  <si>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</si>
  <si>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</si>
  <si>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</si>
  <si>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</si>
  <si>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</si>
  <si>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</si>
  <si>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</si>
  <si>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</si>
  <si>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</si>
  <si>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</si>
  <si>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</si>
  <si>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</si>
  <si>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</si>
  <si>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</si>
  <si>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</si>
  <si>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</si>
  <si>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</si>
  <si>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</si>
  <si>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</si>
  <si>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</si>
  <si>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</si>
  <si>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</si>
  <si>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</si>
  <si>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</si>
  <si>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</si>
  <si>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</si>
  <si>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</si>
  <si>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</si>
  <si>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</si>
  <si>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</si>
  <si>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</si>
  <si>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</si>
  <si>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</si>
  <si>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</si>
  <si>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</si>
  <si>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COYHAIQUE</t>
  </si>
  <si>
    <t>LAGO VERDE</t>
  </si>
  <si>
    <t>AYSÉN</t>
  </si>
  <si>
    <t>CISNES</t>
  </si>
  <si>
    <t>GUAITECAS</t>
  </si>
  <si>
    <t>COCHRANE</t>
  </si>
  <si>
    <t>O´HIGGINS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</si>
  <si>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</si>
  <si>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</si>
  <si>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</si>
  <si>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</si>
  <si>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</si>
  <si>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</si>
  <si>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</si>
  <si>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</si>
  <si>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</si>
  <si>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</si>
  <si>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</si>
  <si>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</si>
  <si>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</si>
  <si>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</si>
  <si>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</si>
  <si>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</si>
  <si>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</si>
  <si>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</si>
  <si>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</si>
  <si>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</si>
  <si>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</si>
  <si>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</si>
  <si>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</si>
  <si>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</si>
  <si>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</si>
  <si>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</si>
  <si>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</si>
  <si>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</si>
  <si>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</si>
  <si>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</si>
  <si>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</si>
  <si>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</si>
  <si>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</si>
  <si>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</si>
  <si>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</si>
  <si>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</si>
  <si>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</si>
  <si>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</si>
  <si>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</si>
  <si>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</si>
  <si>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</si>
  <si>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</si>
  <si>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</si>
  <si>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</si>
  <si>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</si>
  <si>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</si>
  <si>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</si>
  <si>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</si>
  <si>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</si>
  <si>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</si>
  <si>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</si>
  <si>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</si>
  <si>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</si>
  <si>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</si>
  <si>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</si>
  <si>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</si>
  <si>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</si>
  <si>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</si>
  <si>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</si>
  <si>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</si>
  <si>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</si>
  <si>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</si>
  <si>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</si>
  <si>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</si>
  <si>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</si>
  <si>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VALDIVIA</t>
  </si>
  <si>
    <t>CORRAL</t>
  </si>
  <si>
    <t>LANCO</t>
  </si>
  <si>
    <t>LOS LAGOS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</si>
  <si>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</si>
  <si>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</si>
  <si>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</si>
  <si>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</si>
  <si>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</si>
  <si>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</si>
  <si>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</si>
  <si>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</si>
  <si>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ARICA</t>
  </si>
  <si>
    <t>CAMARONES</t>
  </si>
  <si>
    <t>PUTRE</t>
  </si>
  <si>
    <t>GENERAL LAGOS</t>
  </si>
  <si>
    <t>CHILLÁN</t>
  </si>
  <si>
    <t>BULNES</t>
  </si>
  <si>
    <t>CHILLÁN VIEJO</t>
  </si>
  <si>
    <t>EL CARMEN</t>
  </si>
  <si>
    <t>PEMUCO</t>
  </si>
  <si>
    <t>PINTO</t>
  </si>
  <si>
    <t>QUILLÓN</t>
  </si>
  <si>
    <t>SAN IGNACIO</t>
  </si>
  <si>
    <t>YUNGAY</t>
  </si>
  <si>
    <t>QUIRIHUE</t>
  </si>
  <si>
    <t>COBQUECURA</t>
  </si>
  <si>
    <t>COELEMU</t>
  </si>
  <si>
    <t>NINHUE</t>
  </si>
  <si>
    <t>PORTEZUELO</t>
  </si>
  <si>
    <t>RÁNQUIL</t>
  </si>
  <si>
    <t>TREHUACO</t>
  </si>
  <si>
    <t>SAN CARLOS</t>
  </si>
  <si>
    <t>COIHUECO</t>
  </si>
  <si>
    <t>ÑIQUÉN</t>
  </si>
  <si>
    <t>SAN FABIÁN</t>
  </si>
  <si>
    <t>SAN NICOLÁS</t>
  </si>
  <si>
    <t>IADM01 (M$) Ingresos Municipales (Ingreso Total Percibido)</t>
  </si>
  <si>
    <t>Ingresos anuales percibidos</t>
  </si>
  <si>
    <t>Intervalos Fj</t>
  </si>
  <si>
    <t>N</t>
  </si>
  <si>
    <t>Z</t>
  </si>
  <si>
    <t>Categoría de Municipio</t>
  </si>
  <si>
    <t>Orden de Menor a Mayor</t>
  </si>
  <si>
    <t>Valor Acumulado</t>
  </si>
  <si>
    <t>Categoría 1</t>
  </si>
  <si>
    <t>Categoría 2</t>
  </si>
  <si>
    <t>Categoría 3</t>
  </si>
  <si>
    <t>Categoría 4</t>
  </si>
  <si>
    <t>Ingreso Total a Considerar (M$)</t>
  </si>
  <si>
    <t>Última Información Disponible (Año)</t>
  </si>
  <si>
    <t>Según la categoría determinada se tendrán los rangos de grados posibles para</t>
  </si>
  <si>
    <t>los alcaldes,  (Artículo 4°, vi del Reglamento)</t>
  </si>
  <si>
    <t>Categoría Determinada según: Número de habitantes</t>
  </si>
  <si>
    <t>Categoría Determinada según: Ingresos anuales percibidos</t>
  </si>
  <si>
    <t>Categorías determinadas por Habitantes o Ingresos</t>
  </si>
  <si>
    <t>No Recepcionado</t>
  </si>
  <si>
    <t>INGRESOS</t>
  </si>
  <si>
    <t>Jerarquía INE</t>
  </si>
  <si>
    <t>Jerarquía Ingresos</t>
  </si>
  <si>
    <t>Año Ultimo Dato en SINIM</t>
  </si>
  <si>
    <t>Jerarquía INE_SIN REPETICION</t>
  </si>
  <si>
    <t>Fuente: SINIM (último dato disponible)</t>
  </si>
  <si>
    <t>Población Comunal, Estimada por el INE</t>
  </si>
  <si>
    <t>Rango de grados posibles para los alcaldes</t>
  </si>
  <si>
    <t>Desde el grado 4 hasta el 6</t>
  </si>
  <si>
    <t>Desde el grado 3 hasta el 6</t>
  </si>
  <si>
    <t>Desde el grado 2 hasta el 6</t>
  </si>
  <si>
    <t>Desde el grado 1 hasta el 6</t>
  </si>
  <si>
    <t>Número de habitantes</t>
  </si>
  <si>
    <t>Población Comunal, Estimada por el INE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</si>
</sst>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onsolas"/>
      <family val="3"/>
    </font>
    <font>
      <sz val="11"/>
      <color theme="1"/>
      <name val="Consolas"/>
      <family val="3"/>
    </font>
    <font>
      <b/>
      <sz val="11"/>
      <color theme="0"/>
      <name val="Consolas"/>
      <family val="3"/>
    </font>
    <font>
      <b/>
      <sz val="12"/>
      <color theme="1"/>
      <name val="Consolas"/>
      <family val="3"/>
    </font>
    <font>
      <sz val="12"/>
      <color theme="1"/>
      <name val="Consolas"/>
      <family val="3"/>
    </font>
    <font>
      <sz val="12"/>
      <color theme="0"/>
      <name val="Consolas"/>
      <family val="3"/>
    </font>
    <font>
      <b/>
      <sz val="18"/>
      <color theme="1"/>
      <name val="Consolas"/>
      <family val="3"/>
    </font>
    <font>
      <b/>
      <sz val="20"/>
      <color theme="1"/>
      <name val="Consolas"/>
      <family val="3"/>
    </font>
    <font>
      <sz val="10"/>
      <color theme="1"/>
      <name val="Consolas"/>
      <family val="3"/>
    </font>
    <font>
      <b/>
      <sz val="9"/>
      <color theme="1"/>
      <name val="Consolas"/>
      <family val="3"/>
    </font>
    <font>
      <sz val="9"/>
      <color theme="1"/>
      <name val="Consolas"/>
      <family val="3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166" fontId="0" fillId="0" borderId="0" xfId="1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41" fontId="0" fillId="0" borderId="0" xfId="2" applyFont="1"/>
    <xf numFmtId="41" fontId="0" fillId="0" borderId="0" xfId="0" applyNumberFormat="1"/>
    <xf numFmtId="41" fontId="0" fillId="0" borderId="0" xfId="0" applyNumberFormat="1" applyAlignment="1">
      <alignment horizontal="center"/>
    </xf>
    <xf numFmtId="166" fontId="0" fillId="0" borderId="0" xfId="0" applyNumberFormat="1"/>
    <xf numFmtId="0" fontId="0" fillId="5" borderId="0" xfId="0" applyFill="1" applyAlignment="1">
      <alignment horizontal="center" vertical="top" wrapText="1"/>
    </xf>
    <xf numFmtId="41" fontId="4" fillId="9" borderId="0" xfId="2" applyFont="1" applyFill="1"/>
    <xf numFmtId="41" fontId="4" fillId="9" borderId="0" xfId="0" applyNumberFormat="1" applyFont="1" applyFill="1" applyAlignment="1">
      <alignment horizontal="center"/>
    </xf>
    <xf numFmtId="0" fontId="4" fillId="9" borderId="0" xfId="0" applyFont="1" applyFill="1"/>
    <xf numFmtId="0" fontId="5" fillId="0" borderId="0" xfId="0" applyFont="1"/>
    <xf numFmtId="0" fontId="5" fillId="8" borderId="0" xfId="0" applyFont="1" applyFill="1" applyAlignment="1">
      <alignment horizontal="center" vertical="top" wrapText="1"/>
    </xf>
    <xf numFmtId="41" fontId="5" fillId="0" borderId="0" xfId="0" applyNumberFormat="1" applyFont="1"/>
    <xf numFmtId="41" fontId="5" fillId="0" borderId="0" xfId="2" applyFont="1"/>
    <xf numFmtId="0" fontId="6" fillId="8" borderId="1" xfId="0" applyFont="1" applyFill="1" applyBorder="1" applyAlignment="1">
      <alignment horizontal="centerContinuous" vertical="top" wrapText="1"/>
    </xf>
    <xf numFmtId="0" fontId="6" fillId="8" borderId="3" xfId="0" applyFont="1" applyFill="1" applyBorder="1" applyAlignment="1">
      <alignment horizontal="centerContinuous" vertical="top" wrapText="1"/>
    </xf>
    <xf numFmtId="0" fontId="0" fillId="5" borderId="4" xfId="0" applyFill="1" applyBorder="1" applyAlignment="1">
      <alignment horizontal="center"/>
    </xf>
    <xf numFmtId="0" fontId="0" fillId="5" borderId="7" xfId="0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8" borderId="10" xfId="0" applyFont="1" applyFill="1" applyBorder="1" applyAlignment="1">
      <alignment horizontal="center" vertical="center" wrapText="1"/>
    </xf>
    <xf numFmtId="0" fontId="3" fillId="9" borderId="0" xfId="0" applyFont="1" applyFill="1"/>
    <xf numFmtId="0" fontId="0" fillId="0" borderId="1" xfId="0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8" fillId="0" borderId="0" xfId="0" applyFont="1"/>
    <xf numFmtId="166" fontId="8" fillId="0" borderId="0" xfId="1" applyNumberFormat="1" applyFont="1"/>
    <xf numFmtId="0" fontId="9" fillId="7" borderId="11" xfId="0" applyFont="1" applyFill="1" applyBorder="1" applyAlignment="1">
      <alignment horizontal="center" vertical="center" wrapText="1"/>
    </xf>
    <xf numFmtId="0" fontId="8" fillId="0" borderId="11" xfId="0" applyFont="1" applyBorder="1"/>
    <xf numFmtId="166" fontId="8" fillId="0" borderId="11" xfId="1" applyNumberFormat="1" applyFont="1" applyBorder="1"/>
    <xf numFmtId="0" fontId="8" fillId="6" borderId="11" xfId="0" applyFont="1" applyFill="1" applyBorder="1"/>
    <xf numFmtId="41" fontId="8" fillId="6" borderId="11" xfId="2" applyFont="1" applyFill="1" applyBorder="1"/>
    <xf numFmtId="0" fontId="8" fillId="6" borderId="11" xfId="0" applyFont="1" applyFill="1" applyBorder="1" applyAlignment="1">
      <alignment horizontal="center"/>
    </xf>
    <xf numFmtId="0" fontId="8" fillId="6" borderId="0" xfId="0" applyFont="1" applyFill="1"/>
    <xf numFmtId="41" fontId="8" fillId="6" borderId="0" xfId="2" applyFont="1" applyFill="1"/>
    <xf numFmtId="0" fontId="8" fillId="6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41" fontId="12" fillId="0" borderId="0" xfId="0" applyNumberFormat="1" applyFont="1" applyAlignment="1">
      <alignment horizontal="center"/>
    </xf>
    <xf numFmtId="0" fontId="8" fillId="3" borderId="0" xfId="0" applyFont="1" applyFill="1"/>
    <xf numFmtId="165" fontId="8" fillId="6" borderId="0" xfId="1" applyNumberFormat="1" applyFont="1" applyFill="1"/>
    <xf numFmtId="0" fontId="8" fillId="6" borderId="0" xfId="0" applyFont="1" applyFill="1" applyAlignment="1">
      <alignment horizontal="center" wrapText="1"/>
    </xf>
    <xf numFmtId="0" fontId="8" fillId="6" borderId="0" xfId="1" applyNumberFormat="1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166" fontId="8" fillId="6" borderId="0" xfId="1" applyNumberFormat="1" applyFont="1" applyFill="1"/>
    <xf numFmtId="0" fontId="8" fillId="6" borderId="0" xfId="0" applyFont="1" applyFill="1" applyAlignment="1">
      <alignment wrapText="1"/>
    </xf>
    <xf numFmtId="0" fontId="8" fillId="6" borderId="0" xfId="0" applyNumberFormat="1" applyFont="1" applyFill="1" applyAlignment="1">
      <alignment horizontal="center" wrapText="1"/>
    </xf>
    <xf numFmtId="0" fontId="8" fillId="6" borderId="0" xfId="1" applyNumberFormat="1" applyFont="1" applyFill="1" applyAlignment="1">
      <alignment horizontal="center"/>
    </xf>
    <xf numFmtId="0" fontId="8" fillId="6" borderId="0" xfId="0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6" fontId="8" fillId="0" borderId="5" xfId="1" applyNumberFormat="1" applyFont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center" vertical="center" wrapText="1"/>
    </xf>
    <xf numFmtId="166" fontId="8" fillId="0" borderId="6" xfId="1" applyNumberFormat="1" applyFont="1" applyBorder="1" applyAlignment="1">
      <alignment horizontal="center" vertical="center" wrapText="1"/>
    </xf>
    <xf numFmtId="166" fontId="8" fillId="0" borderId="7" xfId="1" applyNumberFormat="1" applyFont="1" applyBorder="1" applyAlignment="1">
      <alignment horizontal="center" vertical="center" wrapText="1"/>
    </xf>
    <xf numFmtId="166" fontId="8" fillId="0" borderId="7" xfId="1" applyNumberFormat="1" applyFont="1" applyBorder="1" applyAlignment="1">
      <alignment horizontal="center"/>
    </xf>
    <xf numFmtId="166" fontId="8" fillId="0" borderId="7" xfId="1" applyNumberFormat="1" applyFont="1" applyBorder="1"/>
    <xf numFmtId="0" fontId="8" fillId="0" borderId="8" xfId="0" applyFont="1" applyBorder="1" applyAlignment="1">
      <alignment horizontal="center" vertical="center" wrapText="1"/>
    </xf>
    <xf numFmtId="166" fontId="8" fillId="0" borderId="8" xfId="1" applyNumberFormat="1" applyFont="1" applyBorder="1" applyAlignment="1">
      <alignment horizontal="center" vertical="center" wrapText="1"/>
    </xf>
    <xf numFmtId="166" fontId="8" fillId="0" borderId="9" xfId="1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166" fontId="8" fillId="0" borderId="11" xfId="1" applyNumberFormat="1" applyFont="1" applyBorder="1" applyAlignment="1">
      <alignment horizontal="center" vertical="center" wrapText="1"/>
    </xf>
    <xf numFmtId="166" fontId="8" fillId="0" borderId="12" xfId="1" applyNumberFormat="1" applyFont="1" applyBorder="1" applyAlignment="1">
      <alignment horizontal="center" vertical="center" wrapText="1"/>
    </xf>
    <xf numFmtId="166" fontId="8" fillId="0" borderId="11" xfId="0" applyNumberFormat="1" applyFont="1" applyBorder="1" applyAlignment="1">
      <alignment horizontal="center"/>
    </xf>
    <xf numFmtId="166" fontId="8" fillId="0" borderId="16" xfId="1" applyNumberFormat="1" applyFont="1" applyBorder="1" applyAlignment="1">
      <alignment horizontal="center"/>
    </xf>
    <xf numFmtId="0" fontId="8" fillId="0" borderId="16" xfId="1" applyNumberFormat="1" applyFont="1" applyBorder="1" applyAlignment="1">
      <alignment horizontal="center"/>
    </xf>
    <xf numFmtId="166" fontId="8" fillId="0" borderId="11" xfId="1" applyNumberFormat="1" applyFont="1" applyBorder="1" applyAlignment="1">
      <alignment horizontal="center"/>
    </xf>
    <xf numFmtId="166" fontId="8" fillId="0" borderId="11" xfId="0" applyNumberFormat="1" applyFont="1" applyBorder="1"/>
    <xf numFmtId="0" fontId="8" fillId="0" borderId="11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1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41" fontId="8" fillId="6" borderId="0" xfId="2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6" borderId="0" xfId="0" applyFont="1" applyFill="1" applyAlignment="1">
      <alignment horizontal="centerContinuous"/>
    </xf>
    <xf numFmtId="0" fontId="10" fillId="6" borderId="0" xfId="0" applyFont="1" applyFill="1" applyAlignment="1">
      <alignment horizontal="centerContinuous" wrapText="1"/>
    </xf>
    <xf numFmtId="0" fontId="15" fillId="6" borderId="0" xfId="0" applyFont="1" applyFill="1" applyAlignment="1">
      <alignment horizontal="centerContinuous"/>
    </xf>
    <xf numFmtId="0" fontId="15" fillId="6" borderId="0" xfId="0" applyFont="1" applyFill="1" applyAlignment="1">
      <alignment horizontal="centerContinuous" wrapText="1"/>
    </xf>
    <xf numFmtId="41" fontId="15" fillId="6" borderId="0" xfId="2" applyFont="1" applyFill="1" applyAlignment="1">
      <alignment horizontal="center"/>
    </xf>
    <xf numFmtId="0" fontId="15" fillId="6" borderId="0" xfId="0" applyFont="1" applyFill="1"/>
    <xf numFmtId="0" fontId="8" fillId="7" borderId="20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6" borderId="19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8" fillId="6" borderId="8" xfId="0" applyFont="1" applyFill="1" applyBorder="1"/>
    <xf numFmtId="0" fontId="8" fillId="6" borderId="8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41" fontId="8" fillId="0" borderId="0" xfId="2" applyFont="1" applyAlignment="1">
      <alignment horizontal="center"/>
    </xf>
    <xf numFmtId="0" fontId="16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41" fontId="8" fillId="0" borderId="0" xfId="2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17" fillId="0" borderId="18" xfId="0" applyFont="1" applyBorder="1" applyAlignment="1">
      <alignment horizontal="center"/>
    </xf>
    <xf numFmtId="0" fontId="17" fillId="0" borderId="17" xfId="0" applyFont="1" applyBorder="1"/>
    <xf numFmtId="0" fontId="17" fillId="0" borderId="4" xfId="0" applyFont="1" applyBorder="1" applyAlignment="1">
      <alignment horizontal="center"/>
    </xf>
    <xf numFmtId="0" fontId="17" fillId="0" borderId="3" xfId="0" applyFont="1" applyBorder="1"/>
    <xf numFmtId="0" fontId="17" fillId="0" borderId="7" xfId="0" applyFont="1" applyBorder="1" applyAlignment="1">
      <alignment horizontal="center"/>
    </xf>
    <xf numFmtId="0" fontId="17" fillId="0" borderId="10" xfId="0" applyFont="1" applyBorder="1"/>
    <xf numFmtId="0" fontId="7" fillId="6" borderId="0" xfId="0" applyFont="1" applyFill="1" applyAlignment="1">
      <alignment horizontal="centerContinuous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12">
    <dxf>
      <font>
        <strike val="0"/>
        <outline val="0"/>
        <shadow val="0"/>
        <u val="none"/>
        <vertAlign val="baseline"/>
        <color theme="1"/>
        <name val="Consolas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onsolas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onsola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onsolas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onsolas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onsolas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a2" displayName="Tabla2" ref="C7:F352" totalsRowShown="0" headerRowDxfId="8" dataDxfId="6" headerRowBorderDxfId="7" tableBorderDxfId="5" totalsRowBorderDxfId="4">
  <autoFilter ref="C7:F352"/>
  <tableColumns count="4">
    <tableColumn id="1" name="CODIGO" dataDxfId="3"/>
    <tableColumn id="2" name="MUNICIPIO" dataDxfId="2"/>
    <tableColumn id="3" name="Categoría Determinada según: Número de habitantes" dataDxfId="1">
      <calculatedColumnFormula>VLOOKUP(C8,'Cálculos AGOSTO 2022'!$A$8:$J$353,10,0)</calculatedColumnFormula>
    </tableColumn>
    <tableColumn id="4" name="Categoría Determinada según: Ingresos anuales percibidos" dataDxfId="0">
      <calculatedColumnFormula>VLOOKUP(C8,'Cálculos AGOSTO 2022'!$L$8:$U$353,10,0)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1:T347"/>
  <sheetViews>
    <sheetView workbookViewId="0"/>
  </sheetViews>
  <sheetFormatPr baseColWidth="10" defaultRowHeight="15" x14ac:dyDescent="0.25"/>
  <cols>
    <col min="3" max="3" width="13" customWidth="1"/>
    <col min="4" max="4" width="8" customWidth="1"/>
    <col min="5" max="5" width="23.5703125" bestFit="1" customWidth="1"/>
    <col min="6" max="6" width="17.85546875" customWidth="1"/>
    <col min="7" max="7" width="17.85546875" style="6" customWidth="1"/>
    <col min="8" max="8" width="12.7109375" style="4" customWidth="1"/>
    <col min="9" max="9" width="17.85546875" customWidth="1"/>
    <col min="10" max="14" width="12" style="14" customWidth="1"/>
    <col min="15" max="20" width="11.85546875" customWidth="1"/>
  </cols>
  <sheetData>
    <row r="1" spans="1:20" ht="15.75" thickBot="1" x14ac:dyDescent="0.3">
      <c r="F1" s="20" t="str">
        <f>P1&amp;" - INE "</f>
        <v xml:space="preserve">2021 - INE </v>
      </c>
      <c r="G1" s="18" t="s">
        <v>368</v>
      </c>
      <c r="H1" s="19"/>
      <c r="J1" s="14">
        <v>2021</v>
      </c>
      <c r="K1" s="14">
        <v>2020</v>
      </c>
      <c r="L1" s="14">
        <v>2019</v>
      </c>
      <c r="M1" s="14">
        <v>2018</v>
      </c>
      <c r="N1" s="14">
        <v>2017</v>
      </c>
      <c r="P1">
        <v>2021</v>
      </c>
      <c r="Q1">
        <v>2020</v>
      </c>
      <c r="R1">
        <v>2019</v>
      </c>
      <c r="S1">
        <v>2018</v>
      </c>
      <c r="T1">
        <v>2017</v>
      </c>
    </row>
    <row r="2" spans="1:20" s="5" customFormat="1" ht="90.75" thickBot="1" x14ac:dyDescent="0.3">
      <c r="A2" s="25" t="s">
        <v>369</v>
      </c>
      <c r="B2" s="26" t="s">
        <v>372</v>
      </c>
      <c r="C2" s="3" t="s">
        <v>370</v>
      </c>
      <c r="D2" s="3" t="s">
        <v>0</v>
      </c>
      <c r="E2" s="3" t="s">
        <v>1</v>
      </c>
      <c r="F2" s="21" t="str">
        <f t="shared" ref="F2" si="0">+R2</f>
        <v>ICAR004 (N°) Población Comunal, Estimada por el INE</v>
      </c>
      <c r="G2" s="22" t="str">
        <f>+L2</f>
        <v>IADM01 (M$) Ingresos Municipales (Ingreso Total Percibido)</v>
      </c>
      <c r="H2" s="23" t="s">
        <v>371</v>
      </c>
      <c r="J2" s="15" t="s">
        <v>348</v>
      </c>
      <c r="K2" s="15" t="s">
        <v>348</v>
      </c>
      <c r="L2" s="15" t="s">
        <v>348</v>
      </c>
      <c r="M2" s="15" t="s">
        <v>348</v>
      </c>
      <c r="N2" s="15" t="s">
        <v>348</v>
      </c>
      <c r="P2" s="10" t="s">
        <v>2</v>
      </c>
      <c r="Q2" s="10" t="s">
        <v>2</v>
      </c>
      <c r="R2" s="10" t="s">
        <v>2</v>
      </c>
      <c r="S2" s="10" t="s">
        <v>2</v>
      </c>
      <c r="T2" s="10" t="s">
        <v>2</v>
      </c>
    </row>
    <row r="3" spans="1:20" x14ac:dyDescent="0.25">
      <c r="A3">
        <f>RANK(F3,$F$3:$F$347,1)</f>
        <v>324</v>
      </c>
      <c r="B3">
        <f>+A3</f>
        <v>324</v>
      </c>
      <c r="C3">
        <f>RANK(G3,$G$3:$G$347,1)</f>
        <v>331</v>
      </c>
      <c r="D3">
        <v>1101</v>
      </c>
      <c r="E3" t="s">
        <v>3</v>
      </c>
      <c r="F3" s="7">
        <f>+P3</f>
        <v>227127</v>
      </c>
      <c r="G3" s="6">
        <f>IF(ISNUMBER(J3)=TRUE,J3,K3)</f>
        <v>74046726</v>
      </c>
      <c r="H3" s="8">
        <f t="shared" ref="H3:H34" si="1">IF(ISNUMBER(J3)=TRUE,$J$1,$K$1)</f>
        <v>2021</v>
      </c>
      <c r="I3" s="7"/>
      <c r="J3" s="16">
        <v>74046726</v>
      </c>
      <c r="K3" s="16">
        <v>65304023</v>
      </c>
      <c r="L3" s="17">
        <v>67714364</v>
      </c>
      <c r="M3" s="17">
        <v>66022527</v>
      </c>
      <c r="N3" s="17">
        <v>58837489</v>
      </c>
      <c r="O3" s="6"/>
      <c r="P3" s="6">
        <v>227127</v>
      </c>
      <c r="Q3" s="6">
        <v>223463</v>
      </c>
      <c r="R3" s="6">
        <v>216514</v>
      </c>
      <c r="S3" s="6">
        <v>201948</v>
      </c>
      <c r="T3" s="6">
        <v>200897</v>
      </c>
    </row>
    <row r="4" spans="1:20" x14ac:dyDescent="0.25">
      <c r="A4">
        <f t="shared" ref="A4:A67" si="2">RANK(F4,$F$3:$F$347,1)</f>
        <v>297</v>
      </c>
      <c r="B4">
        <f t="shared" ref="B4:B67" si="3">+A4</f>
        <v>297</v>
      </c>
      <c r="C4">
        <f t="shared" ref="C4:C67" si="4">RANK(G4,$G$3:$G$347,1)</f>
        <v>281</v>
      </c>
      <c r="D4">
        <v>1107</v>
      </c>
      <c r="E4" t="s">
        <v>4</v>
      </c>
      <c r="F4" s="7">
        <f t="shared" ref="F4:F67" si="5">+P4</f>
        <v>134085</v>
      </c>
      <c r="G4" s="6">
        <f t="shared" ref="G4:G67" si="6">IF(ISNUMBER(J4)=TRUE,J4,K4)</f>
        <v>20986969</v>
      </c>
      <c r="H4" s="8">
        <f t="shared" si="1"/>
        <v>2021</v>
      </c>
      <c r="I4" s="7"/>
      <c r="J4" s="16">
        <v>20986969</v>
      </c>
      <c r="K4" s="16">
        <v>14904860</v>
      </c>
      <c r="L4" s="17">
        <v>15591105</v>
      </c>
      <c r="M4" s="17">
        <v>14923235</v>
      </c>
      <c r="N4" s="17">
        <v>14487335</v>
      </c>
      <c r="O4" s="6"/>
      <c r="P4" s="6">
        <v>134085</v>
      </c>
      <c r="Q4" s="6">
        <v>129999</v>
      </c>
      <c r="R4" s="6">
        <v>124150</v>
      </c>
      <c r="S4" s="6">
        <v>131512</v>
      </c>
      <c r="T4" s="6">
        <v>124872</v>
      </c>
    </row>
    <row r="5" spans="1:20" x14ac:dyDescent="0.25">
      <c r="A5">
        <f t="shared" si="2"/>
        <v>157</v>
      </c>
      <c r="B5">
        <f t="shared" si="3"/>
        <v>157</v>
      </c>
      <c r="C5">
        <f t="shared" si="4"/>
        <v>246</v>
      </c>
      <c r="D5">
        <v>1401</v>
      </c>
      <c r="E5" t="s">
        <v>5</v>
      </c>
      <c r="F5" s="7">
        <f t="shared" si="5"/>
        <v>17853</v>
      </c>
      <c r="G5" s="6">
        <f t="shared" si="6"/>
        <v>12719168</v>
      </c>
      <c r="H5" s="8">
        <f t="shared" si="1"/>
        <v>2021</v>
      </c>
      <c r="I5" s="7"/>
      <c r="J5" s="16">
        <v>12719168</v>
      </c>
      <c r="K5" s="16">
        <v>11181124</v>
      </c>
      <c r="L5" s="17">
        <v>7786470</v>
      </c>
      <c r="M5" s="17">
        <v>7416227</v>
      </c>
      <c r="N5" s="17">
        <v>6702824</v>
      </c>
      <c r="O5" s="6"/>
      <c r="P5" s="6">
        <v>17853</v>
      </c>
      <c r="Q5" s="6">
        <v>17395</v>
      </c>
      <c r="R5" s="6">
        <v>16683</v>
      </c>
      <c r="S5" s="6">
        <v>14562</v>
      </c>
      <c r="T5" s="6">
        <v>14361</v>
      </c>
    </row>
    <row r="6" spans="1:20" x14ac:dyDescent="0.25">
      <c r="A6">
        <f t="shared" si="2"/>
        <v>14</v>
      </c>
      <c r="B6">
        <f t="shared" si="3"/>
        <v>14</v>
      </c>
      <c r="C6">
        <f t="shared" si="4"/>
        <v>11</v>
      </c>
      <c r="D6">
        <v>1402</v>
      </c>
      <c r="E6" t="s">
        <v>6</v>
      </c>
      <c r="F6" s="7">
        <f t="shared" si="5"/>
        <v>1384</v>
      </c>
      <c r="G6" s="6">
        <f t="shared" si="6"/>
        <v>2381797</v>
      </c>
      <c r="H6" s="8">
        <f t="shared" si="1"/>
        <v>2021</v>
      </c>
      <c r="I6" s="7"/>
      <c r="J6" s="16">
        <v>2381797</v>
      </c>
      <c r="K6" s="16">
        <v>2420449</v>
      </c>
      <c r="L6" s="17">
        <v>2436233</v>
      </c>
      <c r="M6" s="17">
        <v>2255167</v>
      </c>
      <c r="N6" s="17">
        <v>2234246</v>
      </c>
      <c r="O6" s="6"/>
      <c r="P6" s="6">
        <v>1384</v>
      </c>
      <c r="Q6" s="6">
        <v>1375</v>
      </c>
      <c r="R6" s="6">
        <v>1345</v>
      </c>
      <c r="S6" s="6">
        <v>1272</v>
      </c>
      <c r="T6" s="6">
        <v>1277</v>
      </c>
    </row>
    <row r="7" spans="1:20" x14ac:dyDescent="0.25">
      <c r="A7">
        <f t="shared" si="2"/>
        <v>15</v>
      </c>
      <c r="B7">
        <f t="shared" si="3"/>
        <v>15</v>
      </c>
      <c r="C7">
        <f t="shared" si="4"/>
        <v>18</v>
      </c>
      <c r="D7">
        <v>1403</v>
      </c>
      <c r="E7" t="s">
        <v>7</v>
      </c>
      <c r="F7" s="7">
        <f t="shared" si="5"/>
        <v>1588</v>
      </c>
      <c r="G7" s="6">
        <f t="shared" si="6"/>
        <v>2714932</v>
      </c>
      <c r="H7" s="8">
        <f t="shared" si="1"/>
        <v>2021</v>
      </c>
      <c r="I7" s="7"/>
      <c r="J7" s="16">
        <v>2714932</v>
      </c>
      <c r="K7" s="16">
        <v>2292444</v>
      </c>
      <c r="L7" s="17">
        <v>2042985</v>
      </c>
      <c r="M7" s="17">
        <v>1894909</v>
      </c>
      <c r="N7" s="17">
        <v>1793230</v>
      </c>
      <c r="O7" s="6"/>
      <c r="P7" s="6">
        <v>1588</v>
      </c>
      <c r="Q7" s="6">
        <v>1583</v>
      </c>
      <c r="R7" s="6">
        <v>1556</v>
      </c>
      <c r="S7" s="6">
        <v>1682</v>
      </c>
      <c r="T7" s="6">
        <v>1689</v>
      </c>
    </row>
    <row r="8" spans="1:20" x14ac:dyDescent="0.25">
      <c r="A8">
        <f t="shared" si="2"/>
        <v>23</v>
      </c>
      <c r="B8">
        <f t="shared" si="3"/>
        <v>23</v>
      </c>
      <c r="C8">
        <f t="shared" si="4"/>
        <v>83</v>
      </c>
      <c r="D8">
        <v>1404</v>
      </c>
      <c r="E8" t="s">
        <v>8</v>
      </c>
      <c r="F8" s="7">
        <f t="shared" si="5"/>
        <v>3043</v>
      </c>
      <c r="G8" s="6">
        <f t="shared" si="6"/>
        <v>4075221</v>
      </c>
      <c r="H8" s="8">
        <f t="shared" si="1"/>
        <v>2021</v>
      </c>
      <c r="I8" s="7"/>
      <c r="J8" s="16">
        <v>4075221</v>
      </c>
      <c r="K8" s="16">
        <v>3238026</v>
      </c>
      <c r="L8" s="17">
        <v>3662408</v>
      </c>
      <c r="M8" s="17">
        <v>3459317</v>
      </c>
      <c r="N8" s="17">
        <v>3404954</v>
      </c>
      <c r="O8" s="6"/>
      <c r="P8" s="6">
        <v>3043</v>
      </c>
      <c r="Q8" s="6">
        <v>3000</v>
      </c>
      <c r="R8" s="6">
        <v>2914</v>
      </c>
      <c r="S8" s="6">
        <v>2984</v>
      </c>
      <c r="T8" s="6">
        <v>2966</v>
      </c>
    </row>
    <row r="9" spans="1:20" x14ac:dyDescent="0.25">
      <c r="A9">
        <f t="shared" si="2"/>
        <v>49</v>
      </c>
      <c r="B9">
        <f t="shared" si="3"/>
        <v>49</v>
      </c>
      <c r="C9">
        <f t="shared" si="4"/>
        <v>164</v>
      </c>
      <c r="D9">
        <v>1405</v>
      </c>
      <c r="E9" t="s">
        <v>9</v>
      </c>
      <c r="F9" s="7">
        <f t="shared" si="5"/>
        <v>6085</v>
      </c>
      <c r="G9" s="6">
        <f t="shared" si="6"/>
        <v>6533612</v>
      </c>
      <c r="H9" s="8">
        <f t="shared" si="1"/>
        <v>2021</v>
      </c>
      <c r="I9" s="7"/>
      <c r="J9" s="16">
        <v>6533612</v>
      </c>
      <c r="K9" s="16">
        <v>6182091</v>
      </c>
      <c r="L9" s="17">
        <v>6106306</v>
      </c>
      <c r="M9" s="17">
        <v>5706975</v>
      </c>
      <c r="N9" s="17">
        <v>5112672</v>
      </c>
      <c r="O9" s="6"/>
      <c r="P9" s="6">
        <v>6085</v>
      </c>
      <c r="Q9" s="6">
        <v>5958</v>
      </c>
      <c r="R9" s="6">
        <v>5744</v>
      </c>
      <c r="S9" s="6">
        <v>6652</v>
      </c>
      <c r="T9" s="6">
        <v>6650</v>
      </c>
    </row>
    <row r="10" spans="1:20" x14ac:dyDescent="0.25">
      <c r="A10">
        <f t="shared" si="2"/>
        <v>342</v>
      </c>
      <c r="B10">
        <f t="shared" si="3"/>
        <v>342</v>
      </c>
      <c r="C10">
        <f t="shared" si="4"/>
        <v>340</v>
      </c>
      <c r="D10">
        <v>2101</v>
      </c>
      <c r="E10" t="s">
        <v>10</v>
      </c>
      <c r="F10" s="7">
        <f t="shared" si="5"/>
        <v>433712</v>
      </c>
      <c r="G10" s="6">
        <f t="shared" si="6"/>
        <v>114241945</v>
      </c>
      <c r="H10" s="8">
        <f t="shared" si="1"/>
        <v>2021</v>
      </c>
      <c r="I10" s="7"/>
      <c r="J10" s="16">
        <v>114241945</v>
      </c>
      <c r="K10" s="16">
        <v>100926249</v>
      </c>
      <c r="L10" s="17">
        <v>100098556</v>
      </c>
      <c r="M10" s="17">
        <v>94187800</v>
      </c>
      <c r="N10" s="17">
        <v>90571571</v>
      </c>
      <c r="O10" s="6"/>
      <c r="P10" s="6">
        <v>433712</v>
      </c>
      <c r="Q10" s="6">
        <v>425725</v>
      </c>
      <c r="R10" s="6">
        <v>410618</v>
      </c>
      <c r="S10" s="6">
        <v>395453</v>
      </c>
      <c r="T10" s="6">
        <v>389812</v>
      </c>
    </row>
    <row r="11" spans="1:20" x14ac:dyDescent="0.25">
      <c r="A11">
        <f t="shared" si="2"/>
        <v>139</v>
      </c>
      <c r="B11">
        <f t="shared" si="3"/>
        <v>139</v>
      </c>
      <c r="C11">
        <f t="shared" si="4"/>
        <v>207</v>
      </c>
      <c r="D11">
        <v>2102</v>
      </c>
      <c r="E11" t="s">
        <v>11</v>
      </c>
      <c r="F11" s="7">
        <f t="shared" si="5"/>
        <v>15168</v>
      </c>
      <c r="G11" s="6">
        <f t="shared" si="6"/>
        <v>8953429</v>
      </c>
      <c r="H11" s="8">
        <f t="shared" si="1"/>
        <v>2021</v>
      </c>
      <c r="I11" s="7"/>
      <c r="J11" s="16">
        <v>8953429</v>
      </c>
      <c r="K11" s="16">
        <v>7365523</v>
      </c>
      <c r="L11" s="17">
        <v>7422549</v>
      </c>
      <c r="M11" s="17">
        <v>6773673</v>
      </c>
      <c r="N11" s="17" t="s">
        <v>367</v>
      </c>
      <c r="O11" s="6"/>
      <c r="P11" s="6">
        <v>15168</v>
      </c>
      <c r="Q11" s="6">
        <v>14776</v>
      </c>
      <c r="R11" s="6">
        <v>14143</v>
      </c>
      <c r="S11" s="6">
        <v>11977</v>
      </c>
      <c r="T11" s="6">
        <v>11754</v>
      </c>
    </row>
    <row r="12" spans="1:20" x14ac:dyDescent="0.25">
      <c r="A12">
        <f t="shared" si="2"/>
        <v>17</v>
      </c>
      <c r="B12">
        <f t="shared" si="3"/>
        <v>17</v>
      </c>
      <c r="C12">
        <f t="shared" si="4"/>
        <v>185</v>
      </c>
      <c r="D12">
        <v>2103</v>
      </c>
      <c r="E12" t="s">
        <v>12</v>
      </c>
      <c r="F12" s="7">
        <f t="shared" si="5"/>
        <v>1772</v>
      </c>
      <c r="G12" s="6">
        <f t="shared" si="6"/>
        <v>7822819</v>
      </c>
      <c r="H12" s="8">
        <f t="shared" si="1"/>
        <v>2021</v>
      </c>
      <c r="I12" s="7"/>
      <c r="J12" s="16">
        <v>7822819</v>
      </c>
      <c r="K12" s="16">
        <v>7168994</v>
      </c>
      <c r="L12" s="17">
        <v>7373146</v>
      </c>
      <c r="M12" s="17">
        <v>7100499</v>
      </c>
      <c r="N12" s="17">
        <v>6802111</v>
      </c>
      <c r="O12" s="6"/>
      <c r="P12" s="6">
        <v>1772</v>
      </c>
      <c r="Q12" s="6">
        <v>1746</v>
      </c>
      <c r="R12" s="6">
        <v>1690</v>
      </c>
      <c r="S12" s="6">
        <v>3258</v>
      </c>
      <c r="T12" s="6">
        <v>3205</v>
      </c>
    </row>
    <row r="13" spans="1:20" x14ac:dyDescent="0.25">
      <c r="A13">
        <f t="shared" si="2"/>
        <v>122</v>
      </c>
      <c r="B13">
        <f t="shared" si="3"/>
        <v>122</v>
      </c>
      <c r="C13">
        <f t="shared" si="4"/>
        <v>138</v>
      </c>
      <c r="D13">
        <v>2104</v>
      </c>
      <c r="E13" t="s">
        <v>13</v>
      </c>
      <c r="F13" s="7">
        <f t="shared" si="5"/>
        <v>13806</v>
      </c>
      <c r="G13" s="6">
        <f t="shared" si="6"/>
        <v>5576682</v>
      </c>
      <c r="H13" s="8">
        <f t="shared" si="1"/>
        <v>2021</v>
      </c>
      <c r="I13" s="7"/>
      <c r="J13" s="16">
        <v>5576682</v>
      </c>
      <c r="K13" s="16">
        <v>5537623</v>
      </c>
      <c r="L13" s="17">
        <v>4727999</v>
      </c>
      <c r="M13" s="17">
        <v>4806999</v>
      </c>
      <c r="N13" s="17">
        <v>4836892</v>
      </c>
      <c r="O13" s="6"/>
      <c r="P13" s="6">
        <v>13806</v>
      </c>
      <c r="Q13" s="6">
        <v>13657</v>
      </c>
      <c r="R13" s="6">
        <v>13371</v>
      </c>
      <c r="S13" s="6">
        <v>13396</v>
      </c>
      <c r="T13" s="6">
        <v>13296</v>
      </c>
    </row>
    <row r="14" spans="1:20" x14ac:dyDescent="0.25">
      <c r="A14">
        <f t="shared" si="2"/>
        <v>319</v>
      </c>
      <c r="B14">
        <f t="shared" si="3"/>
        <v>319</v>
      </c>
      <c r="C14">
        <f t="shared" si="4"/>
        <v>324</v>
      </c>
      <c r="D14">
        <v>2201</v>
      </c>
      <c r="E14" t="s">
        <v>14</v>
      </c>
      <c r="F14" s="7">
        <f t="shared" si="5"/>
        <v>193343</v>
      </c>
      <c r="G14" s="6">
        <f t="shared" si="6"/>
        <v>53965143</v>
      </c>
      <c r="H14" s="8">
        <f t="shared" si="1"/>
        <v>2021</v>
      </c>
      <c r="I14" s="7"/>
      <c r="J14" s="16">
        <v>53965143</v>
      </c>
      <c r="K14" s="16">
        <v>46819364</v>
      </c>
      <c r="L14" s="17">
        <v>46378946</v>
      </c>
      <c r="M14" s="17">
        <v>43662845</v>
      </c>
      <c r="N14" s="17">
        <v>39191767</v>
      </c>
      <c r="O14" s="6"/>
      <c r="P14" s="6">
        <v>193343</v>
      </c>
      <c r="Q14" s="6">
        <v>190336</v>
      </c>
      <c r="R14" s="6">
        <v>184036</v>
      </c>
      <c r="S14" s="6">
        <v>184543</v>
      </c>
      <c r="T14" s="6">
        <v>181897</v>
      </c>
    </row>
    <row r="15" spans="1:20" x14ac:dyDescent="0.25">
      <c r="A15">
        <f t="shared" si="2"/>
        <v>4</v>
      </c>
      <c r="B15">
        <f t="shared" si="3"/>
        <v>4</v>
      </c>
      <c r="C15">
        <f t="shared" si="4"/>
        <v>17</v>
      </c>
      <c r="D15">
        <v>2202</v>
      </c>
      <c r="E15" t="s">
        <v>15</v>
      </c>
      <c r="F15" s="7">
        <f t="shared" si="5"/>
        <v>283</v>
      </c>
      <c r="G15" s="6">
        <f t="shared" si="6"/>
        <v>2712916</v>
      </c>
      <c r="H15" s="8">
        <f t="shared" si="1"/>
        <v>2021</v>
      </c>
      <c r="I15" s="7"/>
      <c r="J15" s="16">
        <v>2712916</v>
      </c>
      <c r="K15" s="16">
        <v>2545901</v>
      </c>
      <c r="L15" s="17">
        <v>3179434</v>
      </c>
      <c r="M15" s="17">
        <v>2299939</v>
      </c>
      <c r="N15" s="17">
        <v>2034077</v>
      </c>
      <c r="O15" s="6"/>
      <c r="P15" s="6">
        <v>283</v>
      </c>
      <c r="Q15" s="6">
        <v>287</v>
      </c>
      <c r="R15" s="6">
        <v>284</v>
      </c>
      <c r="S15" s="6">
        <v>306</v>
      </c>
      <c r="T15" s="6">
        <v>310</v>
      </c>
    </row>
    <row r="16" spans="1:20" x14ac:dyDescent="0.25">
      <c r="A16">
        <f t="shared" si="2"/>
        <v>96</v>
      </c>
      <c r="B16">
        <f t="shared" si="3"/>
        <v>96</v>
      </c>
      <c r="C16">
        <f t="shared" si="4"/>
        <v>217</v>
      </c>
      <c r="D16">
        <v>2203</v>
      </c>
      <c r="E16" t="s">
        <v>16</v>
      </c>
      <c r="F16" s="7">
        <f t="shared" si="5"/>
        <v>10675</v>
      </c>
      <c r="G16" s="6">
        <f t="shared" si="6"/>
        <v>9783839</v>
      </c>
      <c r="H16" s="8">
        <f t="shared" si="1"/>
        <v>2021</v>
      </c>
      <c r="I16" s="7"/>
      <c r="J16" s="16">
        <v>9783839</v>
      </c>
      <c r="K16" s="16">
        <v>10561301</v>
      </c>
      <c r="L16" s="17">
        <v>9138009</v>
      </c>
      <c r="M16" s="17">
        <v>7590056</v>
      </c>
      <c r="N16" s="17">
        <v>5864143</v>
      </c>
      <c r="O16" s="6"/>
      <c r="P16" s="6">
        <v>10675</v>
      </c>
      <c r="Q16" s="6">
        <v>10434</v>
      </c>
      <c r="R16" s="6">
        <v>10013</v>
      </c>
      <c r="S16" s="6">
        <v>8052</v>
      </c>
      <c r="T16" s="6">
        <v>7840</v>
      </c>
    </row>
    <row r="17" spans="1:20" x14ac:dyDescent="0.25">
      <c r="A17">
        <f t="shared" si="2"/>
        <v>208</v>
      </c>
      <c r="B17">
        <f t="shared" si="3"/>
        <v>208</v>
      </c>
      <c r="C17">
        <f t="shared" si="4"/>
        <v>156</v>
      </c>
      <c r="D17">
        <v>2301</v>
      </c>
      <c r="E17" t="s">
        <v>17</v>
      </c>
      <c r="F17" s="7">
        <f t="shared" si="5"/>
        <v>28214</v>
      </c>
      <c r="G17" s="6">
        <f t="shared" si="6"/>
        <v>6210013</v>
      </c>
      <c r="H17" s="8">
        <f t="shared" si="1"/>
        <v>2021</v>
      </c>
      <c r="I17" s="7"/>
      <c r="J17" s="16">
        <v>6210013</v>
      </c>
      <c r="K17" s="16">
        <v>5709482</v>
      </c>
      <c r="L17" s="17">
        <v>6175525</v>
      </c>
      <c r="M17" s="17">
        <v>5784970</v>
      </c>
      <c r="N17" s="17">
        <v>5382474</v>
      </c>
      <c r="O17" s="6"/>
      <c r="P17" s="6">
        <v>28214</v>
      </c>
      <c r="Q17" s="6">
        <v>28079</v>
      </c>
      <c r="R17" s="6">
        <v>27659</v>
      </c>
      <c r="S17" s="6">
        <v>28180</v>
      </c>
      <c r="T17" s="6">
        <v>27996</v>
      </c>
    </row>
    <row r="18" spans="1:20" x14ac:dyDescent="0.25">
      <c r="A18">
        <f t="shared" si="2"/>
        <v>55</v>
      </c>
      <c r="B18">
        <f t="shared" si="3"/>
        <v>55</v>
      </c>
      <c r="C18">
        <f t="shared" si="4"/>
        <v>134</v>
      </c>
      <c r="D18">
        <v>2302</v>
      </c>
      <c r="E18" t="s">
        <v>18</v>
      </c>
      <c r="F18" s="7">
        <f t="shared" si="5"/>
        <v>6773</v>
      </c>
      <c r="G18" s="6">
        <f t="shared" si="6"/>
        <v>5421629</v>
      </c>
      <c r="H18" s="8">
        <f t="shared" si="1"/>
        <v>2021</v>
      </c>
      <c r="I18" s="7"/>
      <c r="J18" s="16">
        <v>5421629</v>
      </c>
      <c r="K18" s="16">
        <v>5328596</v>
      </c>
      <c r="L18" s="17">
        <v>5305981</v>
      </c>
      <c r="M18" s="17">
        <v>4645305</v>
      </c>
      <c r="N18" s="17">
        <v>3707476</v>
      </c>
      <c r="O18" s="6"/>
      <c r="P18" s="6">
        <v>6773</v>
      </c>
      <c r="Q18" s="6">
        <v>6814</v>
      </c>
      <c r="R18" s="6">
        <v>6749</v>
      </c>
      <c r="S18" s="6">
        <v>4680</v>
      </c>
      <c r="T18" s="6">
        <v>4840</v>
      </c>
    </row>
    <row r="19" spans="1:20" x14ac:dyDescent="0.25">
      <c r="A19">
        <f t="shared" si="2"/>
        <v>314</v>
      </c>
      <c r="B19">
        <f t="shared" si="3"/>
        <v>314</v>
      </c>
      <c r="C19">
        <f t="shared" si="4"/>
        <v>309</v>
      </c>
      <c r="D19">
        <v>3101</v>
      </c>
      <c r="E19" t="s">
        <v>19</v>
      </c>
      <c r="F19" s="7">
        <f t="shared" si="5"/>
        <v>173253</v>
      </c>
      <c r="G19" s="6">
        <f t="shared" si="6"/>
        <v>39058824</v>
      </c>
      <c r="H19" s="8">
        <f t="shared" si="1"/>
        <v>2021</v>
      </c>
      <c r="I19" s="7"/>
      <c r="J19" s="16">
        <v>39058824</v>
      </c>
      <c r="K19" s="16">
        <v>30737865</v>
      </c>
      <c r="L19" s="17">
        <v>29747173</v>
      </c>
      <c r="M19" s="17">
        <v>34166847</v>
      </c>
      <c r="N19" s="17">
        <v>26282302</v>
      </c>
      <c r="O19" s="6"/>
      <c r="P19" s="6">
        <v>173253</v>
      </c>
      <c r="Q19" s="6">
        <v>171766</v>
      </c>
      <c r="R19" s="6">
        <v>169528</v>
      </c>
      <c r="S19" s="6">
        <v>181962</v>
      </c>
      <c r="T19" s="6">
        <v>178788</v>
      </c>
    </row>
    <row r="20" spans="1:20" x14ac:dyDescent="0.25">
      <c r="A20">
        <f t="shared" si="2"/>
        <v>172</v>
      </c>
      <c r="B20">
        <f t="shared" si="3"/>
        <v>172</v>
      </c>
      <c r="C20">
        <f t="shared" si="4"/>
        <v>233</v>
      </c>
      <c r="D20">
        <v>3102</v>
      </c>
      <c r="E20" t="s">
        <v>20</v>
      </c>
      <c r="F20" s="7">
        <f t="shared" si="5"/>
        <v>19612</v>
      </c>
      <c r="G20" s="6">
        <f t="shared" si="6"/>
        <v>10937812</v>
      </c>
      <c r="H20" s="8">
        <f t="shared" si="1"/>
        <v>2021</v>
      </c>
      <c r="I20" s="7"/>
      <c r="J20" s="16">
        <v>10937812</v>
      </c>
      <c r="K20" s="16">
        <v>9207834</v>
      </c>
      <c r="L20" s="17">
        <v>9099248</v>
      </c>
      <c r="M20" s="17">
        <v>9011168</v>
      </c>
      <c r="N20" s="17">
        <v>7863206</v>
      </c>
      <c r="O20" s="6"/>
      <c r="P20" s="6">
        <v>19612</v>
      </c>
      <c r="Q20" s="6">
        <v>19426</v>
      </c>
      <c r="R20" s="6">
        <v>19149</v>
      </c>
      <c r="S20" s="6">
        <v>18369</v>
      </c>
      <c r="T20" s="6">
        <v>18101</v>
      </c>
    </row>
    <row r="21" spans="1:20" x14ac:dyDescent="0.25">
      <c r="A21">
        <f t="shared" si="2"/>
        <v>129</v>
      </c>
      <c r="B21">
        <f t="shared" si="3"/>
        <v>129</v>
      </c>
      <c r="C21">
        <f t="shared" si="4"/>
        <v>218</v>
      </c>
      <c r="D21">
        <v>3103</v>
      </c>
      <c r="E21" t="s">
        <v>21</v>
      </c>
      <c r="F21" s="7">
        <f t="shared" si="5"/>
        <v>14374</v>
      </c>
      <c r="G21" s="6">
        <f t="shared" si="6"/>
        <v>9839003</v>
      </c>
      <c r="H21" s="8">
        <f t="shared" si="1"/>
        <v>2021</v>
      </c>
      <c r="I21" s="7"/>
      <c r="J21" s="16">
        <v>9839003</v>
      </c>
      <c r="K21" s="16">
        <v>7941689</v>
      </c>
      <c r="L21" s="17">
        <v>7267071</v>
      </c>
      <c r="M21" s="17">
        <v>7241188</v>
      </c>
      <c r="N21" s="17">
        <v>6451240</v>
      </c>
      <c r="O21" s="6"/>
      <c r="P21" s="6">
        <v>14374</v>
      </c>
      <c r="Q21" s="6">
        <v>14312</v>
      </c>
      <c r="R21" s="6">
        <v>14187</v>
      </c>
      <c r="S21" s="6">
        <v>18190</v>
      </c>
      <c r="T21" s="6">
        <v>17857</v>
      </c>
    </row>
    <row r="22" spans="1:20" x14ac:dyDescent="0.25">
      <c r="A22">
        <f t="shared" si="2"/>
        <v>120</v>
      </c>
      <c r="B22">
        <f t="shared" si="3"/>
        <v>120</v>
      </c>
      <c r="C22">
        <f t="shared" si="4"/>
        <v>213</v>
      </c>
      <c r="D22">
        <v>3201</v>
      </c>
      <c r="E22" t="s">
        <v>22</v>
      </c>
      <c r="F22" s="7">
        <f t="shared" si="5"/>
        <v>13149</v>
      </c>
      <c r="G22" s="6">
        <f t="shared" si="6"/>
        <v>9453373</v>
      </c>
      <c r="H22" s="8">
        <f t="shared" si="1"/>
        <v>2021</v>
      </c>
      <c r="I22" s="7"/>
      <c r="J22" s="16">
        <v>9453373</v>
      </c>
      <c r="K22" s="16">
        <v>7314130</v>
      </c>
      <c r="L22" s="17">
        <v>5489744</v>
      </c>
      <c r="M22" s="17">
        <v>4686376</v>
      </c>
      <c r="N22" s="17">
        <v>4563047</v>
      </c>
      <c r="O22" s="6"/>
      <c r="P22" s="6">
        <v>13149</v>
      </c>
      <c r="Q22" s="6">
        <v>13164</v>
      </c>
      <c r="R22" s="6">
        <v>13123</v>
      </c>
      <c r="S22" s="6">
        <v>13621</v>
      </c>
      <c r="T22" s="6">
        <v>13660</v>
      </c>
    </row>
    <row r="23" spans="1:20" x14ac:dyDescent="0.25">
      <c r="A23">
        <f t="shared" si="2"/>
        <v>128</v>
      </c>
      <c r="B23">
        <f t="shared" si="3"/>
        <v>128</v>
      </c>
      <c r="C23">
        <f t="shared" si="4"/>
        <v>161</v>
      </c>
      <c r="D23">
        <v>3202</v>
      </c>
      <c r="E23" t="s">
        <v>23</v>
      </c>
      <c r="F23" s="7">
        <f t="shared" si="5"/>
        <v>14258</v>
      </c>
      <c r="G23" s="6">
        <f t="shared" si="6"/>
        <v>6392047</v>
      </c>
      <c r="H23" s="8">
        <f t="shared" si="1"/>
        <v>2021</v>
      </c>
      <c r="I23" s="7"/>
      <c r="J23" s="16">
        <v>6392047</v>
      </c>
      <c r="K23" s="16">
        <v>5709762</v>
      </c>
      <c r="L23" s="17">
        <v>5119355</v>
      </c>
      <c r="M23" s="17">
        <v>5202901</v>
      </c>
      <c r="N23" s="17">
        <v>5940034</v>
      </c>
      <c r="O23" s="6"/>
      <c r="P23" s="6">
        <v>14258</v>
      </c>
      <c r="Q23" s="6">
        <v>14358</v>
      </c>
      <c r="R23" s="6">
        <v>14408</v>
      </c>
      <c r="S23" s="6">
        <v>14360</v>
      </c>
      <c r="T23" s="6">
        <v>14656</v>
      </c>
    </row>
    <row r="24" spans="1:20" x14ac:dyDescent="0.25">
      <c r="A24">
        <f t="shared" si="2"/>
        <v>261</v>
      </c>
      <c r="B24">
        <f t="shared" si="3"/>
        <v>261</v>
      </c>
      <c r="C24">
        <f t="shared" si="4"/>
        <v>243</v>
      </c>
      <c r="D24">
        <v>3301</v>
      </c>
      <c r="E24" t="s">
        <v>24</v>
      </c>
      <c r="F24" s="7">
        <f t="shared" si="5"/>
        <v>57224</v>
      </c>
      <c r="G24" s="6">
        <f t="shared" si="6"/>
        <v>11742278</v>
      </c>
      <c r="H24" s="8">
        <f t="shared" si="1"/>
        <v>2021</v>
      </c>
      <c r="I24" s="7"/>
      <c r="J24" s="16">
        <v>11742278</v>
      </c>
      <c r="K24" s="16">
        <v>10255760</v>
      </c>
      <c r="L24" s="17">
        <v>10557536</v>
      </c>
      <c r="M24" s="17">
        <v>10383032</v>
      </c>
      <c r="N24" s="17">
        <v>12705503</v>
      </c>
      <c r="O24" s="6"/>
      <c r="P24" s="6">
        <v>57224</v>
      </c>
      <c r="Q24" s="6">
        <v>57009</v>
      </c>
      <c r="R24" s="6">
        <v>56544</v>
      </c>
      <c r="S24" s="6">
        <v>53747</v>
      </c>
      <c r="T24" s="6">
        <v>53550</v>
      </c>
    </row>
    <row r="25" spans="1:20" x14ac:dyDescent="0.25">
      <c r="A25">
        <f t="shared" si="2"/>
        <v>47</v>
      </c>
      <c r="B25">
        <f t="shared" si="3"/>
        <v>47</v>
      </c>
      <c r="C25">
        <f t="shared" si="4"/>
        <v>63</v>
      </c>
      <c r="D25">
        <v>3302</v>
      </c>
      <c r="E25" t="s">
        <v>25</v>
      </c>
      <c r="F25" s="7">
        <f t="shared" si="5"/>
        <v>5754</v>
      </c>
      <c r="G25" s="6">
        <f t="shared" si="6"/>
        <v>3746256</v>
      </c>
      <c r="H25" s="8">
        <f t="shared" si="1"/>
        <v>2021</v>
      </c>
      <c r="I25" s="7"/>
      <c r="J25" s="16">
        <v>3746256</v>
      </c>
      <c r="K25" s="16">
        <v>4096979</v>
      </c>
      <c r="L25" s="17">
        <v>4286336</v>
      </c>
      <c r="M25" s="17">
        <v>3494715</v>
      </c>
      <c r="N25" s="17">
        <v>3259698</v>
      </c>
      <c r="O25" s="6"/>
      <c r="P25" s="6">
        <v>5754</v>
      </c>
      <c r="Q25" s="6">
        <v>5729</v>
      </c>
      <c r="R25" s="6">
        <v>5677</v>
      </c>
      <c r="S25" s="6">
        <v>6624</v>
      </c>
      <c r="T25" s="6">
        <v>6519</v>
      </c>
    </row>
    <row r="26" spans="1:20" x14ac:dyDescent="0.25">
      <c r="A26">
        <f t="shared" si="2"/>
        <v>69</v>
      </c>
      <c r="B26">
        <f t="shared" si="3"/>
        <v>69</v>
      </c>
      <c r="C26">
        <f t="shared" si="4"/>
        <v>37</v>
      </c>
      <c r="D26">
        <v>3303</v>
      </c>
      <c r="E26" t="s">
        <v>26</v>
      </c>
      <c r="F26" s="7">
        <f t="shared" si="5"/>
        <v>7739</v>
      </c>
      <c r="G26" s="6">
        <f t="shared" si="6"/>
        <v>3244014</v>
      </c>
      <c r="H26" s="8">
        <f t="shared" si="1"/>
        <v>2021</v>
      </c>
      <c r="I26" s="7"/>
      <c r="J26" s="16">
        <v>3244014</v>
      </c>
      <c r="K26" s="16">
        <v>3033512</v>
      </c>
      <c r="L26" s="17">
        <v>3191782</v>
      </c>
      <c r="M26" s="17">
        <v>2714469</v>
      </c>
      <c r="N26" s="17">
        <v>2731793</v>
      </c>
      <c r="O26" s="6"/>
      <c r="P26" s="6">
        <v>7739</v>
      </c>
      <c r="Q26" s="6">
        <v>7681</v>
      </c>
      <c r="R26" s="6">
        <v>7589</v>
      </c>
      <c r="S26" s="6">
        <v>7160</v>
      </c>
      <c r="T26" s="6">
        <v>7073</v>
      </c>
    </row>
    <row r="27" spans="1:20" x14ac:dyDescent="0.25">
      <c r="A27">
        <f t="shared" si="2"/>
        <v>100</v>
      </c>
      <c r="B27">
        <f t="shared" si="3"/>
        <v>100</v>
      </c>
      <c r="C27">
        <f t="shared" si="4"/>
        <v>110</v>
      </c>
      <c r="D27">
        <v>3304</v>
      </c>
      <c r="E27" t="s">
        <v>27</v>
      </c>
      <c r="F27" s="7">
        <f t="shared" si="5"/>
        <v>11374</v>
      </c>
      <c r="G27" s="6">
        <f t="shared" si="6"/>
        <v>4667709</v>
      </c>
      <c r="H27" s="8">
        <f t="shared" si="1"/>
        <v>2021</v>
      </c>
      <c r="I27" s="7"/>
      <c r="J27" s="16">
        <v>4667709</v>
      </c>
      <c r="K27" s="16">
        <v>4013173</v>
      </c>
      <c r="L27" s="17">
        <v>3792972</v>
      </c>
      <c r="M27" s="17">
        <v>4061518</v>
      </c>
      <c r="N27" s="17">
        <v>3633959</v>
      </c>
      <c r="O27" s="6"/>
      <c r="P27" s="6">
        <v>11374</v>
      </c>
      <c r="Q27" s="6">
        <v>11264</v>
      </c>
      <c r="R27" s="6">
        <v>11102</v>
      </c>
      <c r="S27" s="6">
        <v>10768</v>
      </c>
      <c r="T27" s="6">
        <v>10595</v>
      </c>
    </row>
    <row r="28" spans="1:20" x14ac:dyDescent="0.25">
      <c r="A28">
        <f t="shared" si="2"/>
        <v>328</v>
      </c>
      <c r="B28">
        <f t="shared" si="3"/>
        <v>328</v>
      </c>
      <c r="C28">
        <f t="shared" si="4"/>
        <v>332</v>
      </c>
      <c r="D28">
        <v>4101</v>
      </c>
      <c r="E28" t="s">
        <v>28</v>
      </c>
      <c r="F28" s="7">
        <f t="shared" si="5"/>
        <v>254445</v>
      </c>
      <c r="G28" s="6">
        <f t="shared" si="6"/>
        <v>77357913</v>
      </c>
      <c r="H28" s="8">
        <f t="shared" si="1"/>
        <v>2021</v>
      </c>
      <c r="I28" s="7"/>
      <c r="J28" s="16">
        <v>77357913</v>
      </c>
      <c r="K28" s="16">
        <v>65863946</v>
      </c>
      <c r="L28" s="17">
        <v>63327848</v>
      </c>
      <c r="M28" s="17">
        <v>61474033</v>
      </c>
      <c r="N28" s="17">
        <v>54285576</v>
      </c>
      <c r="O28" s="6"/>
      <c r="P28" s="6">
        <v>254445</v>
      </c>
      <c r="Q28" s="6">
        <v>249656</v>
      </c>
      <c r="R28" s="6">
        <v>244170</v>
      </c>
      <c r="S28" s="6">
        <v>229318</v>
      </c>
      <c r="T28" s="6">
        <v>225178</v>
      </c>
    </row>
    <row r="29" spans="1:20" x14ac:dyDescent="0.25">
      <c r="A29">
        <f t="shared" si="2"/>
        <v>331</v>
      </c>
      <c r="B29">
        <f t="shared" si="3"/>
        <v>331</v>
      </c>
      <c r="C29">
        <f t="shared" si="4"/>
        <v>319</v>
      </c>
      <c r="D29">
        <v>4102</v>
      </c>
      <c r="E29" t="s">
        <v>29</v>
      </c>
      <c r="F29" s="7">
        <f t="shared" si="5"/>
        <v>261811</v>
      </c>
      <c r="G29" s="6">
        <f t="shared" si="6"/>
        <v>50144982</v>
      </c>
      <c r="H29" s="8">
        <f t="shared" si="1"/>
        <v>2021</v>
      </c>
      <c r="I29" s="7"/>
      <c r="J29" s="16">
        <v>50144982</v>
      </c>
      <c r="K29" s="16">
        <v>43451251</v>
      </c>
      <c r="L29" s="17">
        <v>49106377</v>
      </c>
      <c r="M29" s="17">
        <v>41406423</v>
      </c>
      <c r="N29" s="17">
        <v>36690485</v>
      </c>
      <c r="O29" s="6"/>
      <c r="P29" s="6">
        <v>261811</v>
      </c>
      <c r="Q29" s="6">
        <v>256735</v>
      </c>
      <c r="R29" s="6">
        <v>250947</v>
      </c>
      <c r="S29" s="6">
        <v>247386</v>
      </c>
      <c r="T29" s="6">
        <v>242096</v>
      </c>
    </row>
    <row r="30" spans="1:20" x14ac:dyDescent="0.25">
      <c r="A30">
        <f t="shared" si="2"/>
        <v>105</v>
      </c>
      <c r="B30">
        <f t="shared" si="3"/>
        <v>105</v>
      </c>
      <c r="C30">
        <f t="shared" si="4"/>
        <v>54</v>
      </c>
      <c r="D30">
        <v>4103</v>
      </c>
      <c r="E30" t="s">
        <v>30</v>
      </c>
      <c r="F30" s="7">
        <f t="shared" si="5"/>
        <v>11818</v>
      </c>
      <c r="G30" s="6">
        <f t="shared" si="6"/>
        <v>3677240</v>
      </c>
      <c r="H30" s="8">
        <f t="shared" si="1"/>
        <v>2021</v>
      </c>
      <c r="I30" s="7"/>
      <c r="J30" s="16">
        <v>3677240</v>
      </c>
      <c r="K30" s="16">
        <v>3213414</v>
      </c>
      <c r="L30" s="17">
        <v>3658815</v>
      </c>
      <c r="M30" s="17">
        <v>3535659</v>
      </c>
      <c r="N30" s="17">
        <v>3245324</v>
      </c>
      <c r="O30" s="6"/>
      <c r="P30" s="6">
        <v>11818</v>
      </c>
      <c r="Q30" s="6">
        <v>11791</v>
      </c>
      <c r="R30" s="6">
        <v>11730</v>
      </c>
      <c r="S30" s="6">
        <v>11619</v>
      </c>
      <c r="T30" s="6">
        <v>11555</v>
      </c>
    </row>
    <row r="31" spans="1:20" x14ac:dyDescent="0.25">
      <c r="A31">
        <f t="shared" si="2"/>
        <v>36</v>
      </c>
      <c r="B31">
        <f t="shared" si="3"/>
        <v>36</v>
      </c>
      <c r="C31">
        <f t="shared" si="4"/>
        <v>142</v>
      </c>
      <c r="D31">
        <v>4104</v>
      </c>
      <c r="E31" t="s">
        <v>31</v>
      </c>
      <c r="F31" s="7">
        <f t="shared" si="5"/>
        <v>4478</v>
      </c>
      <c r="G31" s="6">
        <f t="shared" si="6"/>
        <v>5684802</v>
      </c>
      <c r="H31" s="8">
        <f t="shared" si="1"/>
        <v>2021</v>
      </c>
      <c r="I31" s="7"/>
      <c r="J31" s="16">
        <v>5684802</v>
      </c>
      <c r="K31" s="16">
        <v>4450810</v>
      </c>
      <c r="L31" s="17">
        <v>4476946</v>
      </c>
      <c r="M31" s="17">
        <v>4388630</v>
      </c>
      <c r="N31" s="17">
        <v>3912818</v>
      </c>
      <c r="O31" s="6"/>
      <c r="P31" s="6">
        <v>4478</v>
      </c>
      <c r="Q31" s="6">
        <v>4450</v>
      </c>
      <c r="R31" s="6">
        <v>4408</v>
      </c>
      <c r="S31" s="6">
        <v>4793</v>
      </c>
      <c r="T31" s="6">
        <v>4727</v>
      </c>
    </row>
    <row r="32" spans="1:20" x14ac:dyDescent="0.25">
      <c r="A32">
        <f t="shared" si="2"/>
        <v>37</v>
      </c>
      <c r="B32">
        <f t="shared" si="3"/>
        <v>37</v>
      </c>
      <c r="C32">
        <f t="shared" si="4"/>
        <v>35</v>
      </c>
      <c r="D32">
        <v>4105</v>
      </c>
      <c r="E32" t="s">
        <v>32</v>
      </c>
      <c r="F32" s="7">
        <f t="shared" si="5"/>
        <v>4690</v>
      </c>
      <c r="G32" s="6">
        <f t="shared" si="6"/>
        <v>3226066</v>
      </c>
      <c r="H32" s="8">
        <f t="shared" si="1"/>
        <v>2021</v>
      </c>
      <c r="I32" s="7"/>
      <c r="J32" s="16">
        <v>3226066</v>
      </c>
      <c r="K32" s="16">
        <v>3032481</v>
      </c>
      <c r="L32" s="17">
        <v>2824346</v>
      </c>
      <c r="M32" s="17">
        <v>2756516</v>
      </c>
      <c r="N32" s="17">
        <v>2905035</v>
      </c>
      <c r="O32" s="6"/>
      <c r="P32" s="6">
        <v>4690</v>
      </c>
      <c r="Q32" s="6">
        <v>4675</v>
      </c>
      <c r="R32" s="6">
        <v>4645</v>
      </c>
      <c r="S32" s="6">
        <v>4507</v>
      </c>
      <c r="T32" s="6">
        <v>4506</v>
      </c>
    </row>
    <row r="33" spans="1:20" x14ac:dyDescent="0.25">
      <c r="A33">
        <f t="shared" si="2"/>
        <v>214</v>
      </c>
      <c r="B33">
        <f t="shared" si="3"/>
        <v>214</v>
      </c>
      <c r="C33">
        <f t="shared" si="4"/>
        <v>196</v>
      </c>
      <c r="D33">
        <v>4106</v>
      </c>
      <c r="E33" t="s">
        <v>33</v>
      </c>
      <c r="F33" s="7">
        <f t="shared" si="5"/>
        <v>29990</v>
      </c>
      <c r="G33" s="6">
        <f t="shared" si="6"/>
        <v>8641620</v>
      </c>
      <c r="H33" s="8">
        <f t="shared" si="1"/>
        <v>2021</v>
      </c>
      <c r="I33" s="7"/>
      <c r="J33" s="16">
        <v>8641620</v>
      </c>
      <c r="K33" s="16">
        <v>7612534</v>
      </c>
      <c r="L33" s="17">
        <v>7640357</v>
      </c>
      <c r="M33" s="17">
        <v>7494332</v>
      </c>
      <c r="N33" s="17">
        <v>6923095</v>
      </c>
      <c r="O33" s="6"/>
      <c r="P33" s="6">
        <v>29990</v>
      </c>
      <c r="Q33" s="6">
        <v>29741</v>
      </c>
      <c r="R33" s="6">
        <v>29402</v>
      </c>
      <c r="S33" s="6">
        <v>26948</v>
      </c>
      <c r="T33" s="6">
        <v>26874</v>
      </c>
    </row>
    <row r="34" spans="1:20" x14ac:dyDescent="0.25">
      <c r="A34">
        <f t="shared" si="2"/>
        <v>223</v>
      </c>
      <c r="B34">
        <f t="shared" si="3"/>
        <v>223</v>
      </c>
      <c r="C34">
        <f t="shared" si="4"/>
        <v>184</v>
      </c>
      <c r="D34">
        <v>4201</v>
      </c>
      <c r="E34" t="s">
        <v>34</v>
      </c>
      <c r="F34" s="7">
        <f t="shared" si="5"/>
        <v>32899</v>
      </c>
      <c r="G34" s="6">
        <f t="shared" si="6"/>
        <v>7744309</v>
      </c>
      <c r="H34" s="8">
        <f t="shared" si="1"/>
        <v>2021</v>
      </c>
      <c r="I34" s="7"/>
      <c r="J34" s="16">
        <v>7744309</v>
      </c>
      <c r="K34" s="16">
        <v>6838220</v>
      </c>
      <c r="L34" s="17">
        <v>6796484</v>
      </c>
      <c r="M34" s="17">
        <v>7286326</v>
      </c>
      <c r="N34" s="17">
        <v>6280688</v>
      </c>
      <c r="O34" s="6"/>
      <c r="P34" s="6">
        <v>32899</v>
      </c>
      <c r="Q34" s="6">
        <v>32801</v>
      </c>
      <c r="R34" s="6">
        <v>32610</v>
      </c>
      <c r="S34" s="6">
        <v>32955</v>
      </c>
      <c r="T34" s="6">
        <v>32931</v>
      </c>
    </row>
    <row r="35" spans="1:20" x14ac:dyDescent="0.25">
      <c r="A35">
        <f t="shared" si="2"/>
        <v>86</v>
      </c>
      <c r="B35">
        <f t="shared" si="3"/>
        <v>86</v>
      </c>
      <c r="C35">
        <f t="shared" si="4"/>
        <v>57</v>
      </c>
      <c r="D35">
        <v>4202</v>
      </c>
      <c r="E35" t="s">
        <v>35</v>
      </c>
      <c r="F35" s="7">
        <f t="shared" si="5"/>
        <v>9548</v>
      </c>
      <c r="G35" s="6">
        <f t="shared" si="6"/>
        <v>3683573</v>
      </c>
      <c r="H35" s="8">
        <f t="shared" ref="H35:H52" si="7">IF(ISNUMBER(J35)=TRUE,$J$1,$K$1)</f>
        <v>2021</v>
      </c>
      <c r="I35" s="7"/>
      <c r="J35" s="16">
        <v>3683573</v>
      </c>
      <c r="K35" s="16">
        <v>3344908</v>
      </c>
      <c r="L35" s="17">
        <v>3696376</v>
      </c>
      <c r="M35" s="17">
        <v>3441092</v>
      </c>
      <c r="N35" s="17">
        <v>2984708</v>
      </c>
      <c r="O35" s="6"/>
      <c r="P35" s="6">
        <v>9548</v>
      </c>
      <c r="Q35" s="6">
        <v>9546</v>
      </c>
      <c r="R35" s="6">
        <v>9516</v>
      </c>
      <c r="S35" s="6">
        <v>9895</v>
      </c>
      <c r="T35" s="6">
        <v>9911</v>
      </c>
    </row>
    <row r="36" spans="1:20" x14ac:dyDescent="0.25">
      <c r="A36">
        <f t="shared" si="2"/>
        <v>191</v>
      </c>
      <c r="B36">
        <f t="shared" si="3"/>
        <v>191</v>
      </c>
      <c r="C36">
        <f t="shared" si="4"/>
        <v>211</v>
      </c>
      <c r="D36">
        <v>4203</v>
      </c>
      <c r="E36" t="s">
        <v>36</v>
      </c>
      <c r="F36" s="7">
        <f t="shared" si="5"/>
        <v>23668</v>
      </c>
      <c r="G36" s="6">
        <f t="shared" si="6"/>
        <v>9375360</v>
      </c>
      <c r="H36" s="8">
        <f t="shared" si="7"/>
        <v>2021</v>
      </c>
      <c r="I36" s="7"/>
      <c r="J36" s="16">
        <v>9375360</v>
      </c>
      <c r="K36" s="16">
        <v>8260269</v>
      </c>
      <c r="L36" s="17">
        <v>8229416</v>
      </c>
      <c r="M36" s="17">
        <v>7665284</v>
      </c>
      <c r="N36" s="17">
        <v>6584015</v>
      </c>
      <c r="O36" s="6"/>
      <c r="P36" s="6">
        <v>23668</v>
      </c>
      <c r="Q36" s="6">
        <v>23374</v>
      </c>
      <c r="R36" s="6">
        <v>23011</v>
      </c>
      <c r="S36" s="6">
        <v>20508</v>
      </c>
      <c r="T36" s="6">
        <v>20391</v>
      </c>
    </row>
    <row r="37" spans="1:20" x14ac:dyDescent="0.25">
      <c r="A37">
        <f t="shared" si="2"/>
        <v>211</v>
      </c>
      <c r="B37">
        <f t="shared" si="3"/>
        <v>211</v>
      </c>
      <c r="C37">
        <f t="shared" si="4"/>
        <v>191</v>
      </c>
      <c r="D37">
        <v>4204</v>
      </c>
      <c r="E37" t="s">
        <v>37</v>
      </c>
      <c r="F37" s="7">
        <f t="shared" si="5"/>
        <v>29359</v>
      </c>
      <c r="G37" s="6">
        <f t="shared" si="6"/>
        <v>8373210</v>
      </c>
      <c r="H37" s="8">
        <f t="shared" si="7"/>
        <v>2021</v>
      </c>
      <c r="I37" s="7"/>
      <c r="J37" s="16">
        <v>8373210</v>
      </c>
      <c r="K37" s="16">
        <v>7815392</v>
      </c>
      <c r="L37" s="17">
        <v>7478756</v>
      </c>
      <c r="M37" s="17">
        <v>8761176</v>
      </c>
      <c r="N37" s="17">
        <v>6863533</v>
      </c>
      <c r="O37" s="6"/>
      <c r="P37" s="6">
        <v>29359</v>
      </c>
      <c r="Q37" s="6">
        <v>29110</v>
      </c>
      <c r="R37" s="6">
        <v>28772</v>
      </c>
      <c r="S37" s="6">
        <v>27605</v>
      </c>
      <c r="T37" s="6">
        <v>27511</v>
      </c>
    </row>
    <row r="38" spans="1:20" x14ac:dyDescent="0.25">
      <c r="A38">
        <f t="shared" si="2"/>
        <v>293</v>
      </c>
      <c r="B38">
        <f t="shared" si="3"/>
        <v>293</v>
      </c>
      <c r="C38">
        <f t="shared" si="4"/>
        <v>296</v>
      </c>
      <c r="D38">
        <v>4301</v>
      </c>
      <c r="E38" t="s">
        <v>38</v>
      </c>
      <c r="F38" s="7">
        <f t="shared" si="5"/>
        <v>122241</v>
      </c>
      <c r="G38" s="6">
        <f t="shared" si="6"/>
        <v>30874187</v>
      </c>
      <c r="H38" s="8">
        <f t="shared" si="7"/>
        <v>2021</v>
      </c>
      <c r="I38" s="7"/>
      <c r="J38" s="16">
        <v>30874187</v>
      </c>
      <c r="K38" s="16">
        <v>22595454</v>
      </c>
      <c r="L38" s="17">
        <v>24362529</v>
      </c>
      <c r="M38" s="17">
        <v>21816079</v>
      </c>
      <c r="N38" s="17">
        <v>20474709</v>
      </c>
      <c r="O38" s="6"/>
      <c r="P38" s="6">
        <v>122241</v>
      </c>
      <c r="Q38" s="6">
        <v>121269</v>
      </c>
      <c r="R38" s="6">
        <v>119936</v>
      </c>
      <c r="S38" s="6">
        <v>124556</v>
      </c>
      <c r="T38" s="6">
        <v>123239</v>
      </c>
    </row>
    <row r="39" spans="1:20" x14ac:dyDescent="0.25">
      <c r="A39">
        <f t="shared" si="2"/>
        <v>123</v>
      </c>
      <c r="B39">
        <f t="shared" si="3"/>
        <v>123</v>
      </c>
      <c r="C39">
        <f t="shared" si="4"/>
        <v>112</v>
      </c>
      <c r="D39">
        <v>4302</v>
      </c>
      <c r="E39" t="s">
        <v>39</v>
      </c>
      <c r="F39" s="7">
        <f t="shared" si="5"/>
        <v>13893</v>
      </c>
      <c r="G39" s="6">
        <f t="shared" si="6"/>
        <v>4689696</v>
      </c>
      <c r="H39" s="8">
        <f t="shared" si="7"/>
        <v>2021</v>
      </c>
      <c r="I39" s="7"/>
      <c r="J39" s="16">
        <v>4689696</v>
      </c>
      <c r="K39" s="16">
        <v>4034212</v>
      </c>
      <c r="L39" s="17">
        <v>4121206</v>
      </c>
      <c r="M39" s="17">
        <v>3758002</v>
      </c>
      <c r="N39" s="17">
        <v>3844513</v>
      </c>
      <c r="O39" s="6"/>
      <c r="P39" s="6">
        <v>13893</v>
      </c>
      <c r="Q39" s="6">
        <v>13884</v>
      </c>
      <c r="R39" s="6">
        <v>13834</v>
      </c>
      <c r="S39" s="6">
        <v>15528</v>
      </c>
      <c r="T39" s="6">
        <v>15453</v>
      </c>
    </row>
    <row r="40" spans="1:20" x14ac:dyDescent="0.25">
      <c r="A40">
        <f t="shared" si="2"/>
        <v>222</v>
      </c>
      <c r="B40">
        <f t="shared" si="3"/>
        <v>222</v>
      </c>
      <c r="C40">
        <f t="shared" si="4"/>
        <v>183</v>
      </c>
      <c r="D40">
        <v>4303</v>
      </c>
      <c r="E40" t="s">
        <v>40</v>
      </c>
      <c r="F40" s="7">
        <f t="shared" si="5"/>
        <v>32607</v>
      </c>
      <c r="G40" s="6">
        <f t="shared" si="6"/>
        <v>7701937</v>
      </c>
      <c r="H40" s="8">
        <f t="shared" si="7"/>
        <v>2021</v>
      </c>
      <c r="I40" s="7"/>
      <c r="J40" s="16">
        <v>7701937</v>
      </c>
      <c r="K40" s="16">
        <v>6882276</v>
      </c>
      <c r="L40" s="17">
        <v>6876917</v>
      </c>
      <c r="M40" s="17">
        <v>6796631</v>
      </c>
      <c r="N40" s="17">
        <v>6545101</v>
      </c>
      <c r="O40" s="6"/>
      <c r="P40" s="6">
        <v>32607</v>
      </c>
      <c r="Q40" s="6">
        <v>32527</v>
      </c>
      <c r="R40" s="6">
        <v>32352</v>
      </c>
      <c r="S40" s="6">
        <v>34180</v>
      </c>
      <c r="T40" s="6">
        <v>34072</v>
      </c>
    </row>
    <row r="41" spans="1:20" x14ac:dyDescent="0.25">
      <c r="A41">
        <f t="shared" si="2"/>
        <v>114</v>
      </c>
      <c r="B41">
        <f t="shared" si="3"/>
        <v>114</v>
      </c>
      <c r="C41">
        <f t="shared" si="4"/>
        <v>56</v>
      </c>
      <c r="D41">
        <v>4304</v>
      </c>
      <c r="E41" t="s">
        <v>41</v>
      </c>
      <c r="F41" s="7">
        <f t="shared" si="5"/>
        <v>12271</v>
      </c>
      <c r="G41" s="6">
        <f t="shared" si="6"/>
        <v>3679385</v>
      </c>
      <c r="H41" s="8">
        <f t="shared" si="7"/>
        <v>2021</v>
      </c>
      <c r="I41" s="7"/>
      <c r="J41" s="16">
        <v>3679385</v>
      </c>
      <c r="K41" s="16">
        <v>3663573</v>
      </c>
      <c r="L41" s="17">
        <v>3437254</v>
      </c>
      <c r="M41" s="17">
        <v>4075008</v>
      </c>
      <c r="N41" s="17">
        <v>3691944</v>
      </c>
      <c r="O41" s="6"/>
      <c r="P41" s="6">
        <v>12271</v>
      </c>
      <c r="Q41" s="6">
        <v>12165</v>
      </c>
      <c r="R41" s="6">
        <v>12021</v>
      </c>
      <c r="S41" s="6">
        <v>10965</v>
      </c>
      <c r="T41" s="6">
        <v>10923</v>
      </c>
    </row>
    <row r="42" spans="1:20" x14ac:dyDescent="0.25">
      <c r="A42">
        <f t="shared" si="2"/>
        <v>34</v>
      </c>
      <c r="B42">
        <f t="shared" si="3"/>
        <v>34</v>
      </c>
      <c r="C42">
        <f t="shared" si="4"/>
        <v>32</v>
      </c>
      <c r="D42">
        <v>4305</v>
      </c>
      <c r="E42" t="s">
        <v>42</v>
      </c>
      <c r="F42" s="7">
        <f t="shared" si="5"/>
        <v>4361</v>
      </c>
      <c r="G42" s="6">
        <f t="shared" si="6"/>
        <v>3157246</v>
      </c>
      <c r="H42" s="8">
        <f t="shared" si="7"/>
        <v>2021</v>
      </c>
      <c r="I42" s="7"/>
      <c r="J42" s="16">
        <v>3157246</v>
      </c>
      <c r="K42" s="16" t="s">
        <v>367</v>
      </c>
      <c r="L42" s="17">
        <v>2713146</v>
      </c>
      <c r="M42" s="17">
        <v>2845464</v>
      </c>
      <c r="N42" s="17">
        <v>2439931</v>
      </c>
      <c r="O42" s="6"/>
      <c r="P42" s="6">
        <v>4361</v>
      </c>
      <c r="Q42" s="6">
        <v>4372</v>
      </c>
      <c r="R42" s="6">
        <v>4372</v>
      </c>
      <c r="S42" s="6">
        <v>4977</v>
      </c>
      <c r="T42" s="6">
        <v>4992</v>
      </c>
    </row>
    <row r="43" spans="1:20" x14ac:dyDescent="0.25">
      <c r="A43">
        <f t="shared" si="2"/>
        <v>337</v>
      </c>
      <c r="B43">
        <f t="shared" si="3"/>
        <v>337</v>
      </c>
      <c r="C43">
        <f t="shared" si="4"/>
        <v>335</v>
      </c>
      <c r="D43">
        <v>5101</v>
      </c>
      <c r="E43" t="s">
        <v>43</v>
      </c>
      <c r="F43" s="7">
        <f t="shared" si="5"/>
        <v>317424</v>
      </c>
      <c r="G43" s="6">
        <f t="shared" si="6"/>
        <v>90091784</v>
      </c>
      <c r="H43" s="8">
        <f t="shared" si="7"/>
        <v>2021</v>
      </c>
      <c r="I43" s="7"/>
      <c r="J43" s="16">
        <v>90091784</v>
      </c>
      <c r="K43" s="16">
        <v>81322553</v>
      </c>
      <c r="L43" s="17">
        <v>78397511</v>
      </c>
      <c r="M43" s="17">
        <v>74912680</v>
      </c>
      <c r="N43" s="17">
        <v>71646380</v>
      </c>
      <c r="O43" s="6"/>
      <c r="P43" s="6">
        <v>317424</v>
      </c>
      <c r="Q43" s="6">
        <v>315732</v>
      </c>
      <c r="R43" s="6">
        <v>313185</v>
      </c>
      <c r="S43" s="6">
        <v>296004</v>
      </c>
      <c r="T43" s="6">
        <v>295927</v>
      </c>
    </row>
    <row r="44" spans="1:20" x14ac:dyDescent="0.25">
      <c r="A44">
        <f t="shared" si="2"/>
        <v>213</v>
      </c>
      <c r="B44">
        <f t="shared" si="3"/>
        <v>213</v>
      </c>
      <c r="C44">
        <f t="shared" si="4"/>
        <v>229</v>
      </c>
      <c r="D44">
        <v>5102</v>
      </c>
      <c r="E44" t="s">
        <v>44</v>
      </c>
      <c r="F44" s="7">
        <f t="shared" si="5"/>
        <v>29556</v>
      </c>
      <c r="G44" s="6">
        <f t="shared" si="6"/>
        <v>10682139</v>
      </c>
      <c r="H44" s="8">
        <f t="shared" si="7"/>
        <v>2021</v>
      </c>
      <c r="I44" s="7"/>
      <c r="J44" s="16">
        <v>10682139</v>
      </c>
      <c r="K44" s="16">
        <v>9474296</v>
      </c>
      <c r="L44" s="17">
        <v>9134616</v>
      </c>
      <c r="M44" s="17">
        <v>7997866</v>
      </c>
      <c r="N44" s="17">
        <v>7746557</v>
      </c>
      <c r="O44" s="6"/>
      <c r="P44" s="6">
        <v>29556</v>
      </c>
      <c r="Q44" s="6">
        <v>29170</v>
      </c>
      <c r="R44" s="6">
        <v>28722</v>
      </c>
      <c r="S44" s="6">
        <v>30316</v>
      </c>
      <c r="T44" s="6">
        <v>29826</v>
      </c>
    </row>
    <row r="45" spans="1:20" x14ac:dyDescent="0.25">
      <c r="A45">
        <f t="shared" si="2"/>
        <v>248</v>
      </c>
      <c r="B45">
        <f t="shared" si="3"/>
        <v>248</v>
      </c>
      <c r="C45">
        <f t="shared" si="4"/>
        <v>256</v>
      </c>
      <c r="D45">
        <v>5103</v>
      </c>
      <c r="E45" t="s">
        <v>45</v>
      </c>
      <c r="F45" s="7">
        <f t="shared" si="5"/>
        <v>46527</v>
      </c>
      <c r="G45" s="6">
        <f t="shared" si="6"/>
        <v>14408377</v>
      </c>
      <c r="H45" s="8">
        <f t="shared" si="7"/>
        <v>2021</v>
      </c>
      <c r="I45" s="7"/>
      <c r="J45" s="16">
        <v>14408377</v>
      </c>
      <c r="K45" s="16">
        <v>12935663</v>
      </c>
      <c r="L45" s="17">
        <v>14473182</v>
      </c>
      <c r="M45" s="17">
        <v>13642437</v>
      </c>
      <c r="N45" s="17">
        <v>13599204</v>
      </c>
      <c r="O45" s="6"/>
      <c r="P45" s="6">
        <v>46527</v>
      </c>
      <c r="Q45" s="6">
        <v>45889</v>
      </c>
      <c r="R45" s="6">
        <v>45121</v>
      </c>
      <c r="S45" s="6">
        <v>52938</v>
      </c>
      <c r="T45" s="6">
        <v>51533</v>
      </c>
    </row>
    <row r="46" spans="1:20" x14ac:dyDescent="0.25">
      <c r="A46">
        <f t="shared" si="2"/>
        <v>12</v>
      </c>
      <c r="B46">
        <f t="shared" si="3"/>
        <v>12</v>
      </c>
      <c r="C46">
        <f t="shared" si="4"/>
        <v>27</v>
      </c>
      <c r="D46">
        <v>5104</v>
      </c>
      <c r="E46" t="s">
        <v>46</v>
      </c>
      <c r="F46" s="7">
        <f t="shared" si="5"/>
        <v>1053</v>
      </c>
      <c r="G46" s="6">
        <f t="shared" si="6"/>
        <v>3017616</v>
      </c>
      <c r="H46" s="8">
        <f t="shared" si="7"/>
        <v>2021</v>
      </c>
      <c r="I46" s="7"/>
      <c r="J46" s="16">
        <v>3017616</v>
      </c>
      <c r="K46" s="16">
        <v>2014326</v>
      </c>
      <c r="L46" s="17" t="s">
        <v>367</v>
      </c>
      <c r="M46" s="17">
        <v>1893049</v>
      </c>
      <c r="N46" s="17">
        <v>1542519</v>
      </c>
      <c r="O46" s="6"/>
      <c r="P46" s="6">
        <v>1053</v>
      </c>
      <c r="Q46" s="6">
        <v>1033</v>
      </c>
      <c r="R46" s="6">
        <v>1010</v>
      </c>
      <c r="S46" s="6">
        <v>880</v>
      </c>
      <c r="T46" s="6">
        <v>871</v>
      </c>
    </row>
    <row r="47" spans="1:20" x14ac:dyDescent="0.25">
      <c r="A47">
        <f t="shared" si="2"/>
        <v>174</v>
      </c>
      <c r="B47">
        <f t="shared" si="3"/>
        <v>174</v>
      </c>
      <c r="C47">
        <f t="shared" si="4"/>
        <v>234</v>
      </c>
      <c r="D47">
        <v>5105</v>
      </c>
      <c r="E47" t="s">
        <v>47</v>
      </c>
      <c r="F47" s="7">
        <f t="shared" si="5"/>
        <v>20391</v>
      </c>
      <c r="G47" s="6">
        <f t="shared" si="6"/>
        <v>11085666</v>
      </c>
      <c r="H47" s="8">
        <f t="shared" si="7"/>
        <v>2021</v>
      </c>
      <c r="I47" s="7"/>
      <c r="J47" s="16">
        <v>11085666</v>
      </c>
      <c r="K47" s="16">
        <v>9222514</v>
      </c>
      <c r="L47" s="17">
        <v>8967371</v>
      </c>
      <c r="M47" s="17">
        <v>8329169</v>
      </c>
      <c r="N47" s="17">
        <v>6781606</v>
      </c>
      <c r="O47" s="6"/>
      <c r="P47" s="6">
        <v>20391</v>
      </c>
      <c r="Q47" s="6">
        <v>20071</v>
      </c>
      <c r="R47" s="6">
        <v>19688</v>
      </c>
      <c r="S47" s="6">
        <v>18842</v>
      </c>
      <c r="T47" s="6">
        <v>18484</v>
      </c>
    </row>
    <row r="48" spans="1:20" x14ac:dyDescent="0.25">
      <c r="A48">
        <f t="shared" si="2"/>
        <v>231</v>
      </c>
      <c r="B48">
        <f t="shared" si="3"/>
        <v>231</v>
      </c>
      <c r="C48">
        <f t="shared" si="4"/>
        <v>259</v>
      </c>
      <c r="D48">
        <v>5107</v>
      </c>
      <c r="E48" t="s">
        <v>48</v>
      </c>
      <c r="F48" s="7">
        <f t="shared" si="5"/>
        <v>36821</v>
      </c>
      <c r="G48" s="6">
        <f t="shared" si="6"/>
        <v>14909673</v>
      </c>
      <c r="H48" s="8">
        <f t="shared" si="7"/>
        <v>2021</v>
      </c>
      <c r="I48" s="7"/>
      <c r="J48" s="16">
        <v>14909673</v>
      </c>
      <c r="K48" s="16">
        <v>13091584</v>
      </c>
      <c r="L48" s="17">
        <v>13019168</v>
      </c>
      <c r="M48" s="17">
        <v>11771596</v>
      </c>
      <c r="N48" s="17">
        <v>10725052</v>
      </c>
      <c r="O48" s="6"/>
      <c r="P48" s="6">
        <v>36821</v>
      </c>
      <c r="Q48" s="6">
        <v>36135</v>
      </c>
      <c r="R48" s="6">
        <v>35341</v>
      </c>
      <c r="S48" s="6">
        <v>29035</v>
      </c>
      <c r="T48" s="6">
        <v>28581</v>
      </c>
    </row>
    <row r="49" spans="1:20" x14ac:dyDescent="0.25">
      <c r="A49">
        <f t="shared" si="2"/>
        <v>340</v>
      </c>
      <c r="B49">
        <f t="shared" si="3"/>
        <v>340</v>
      </c>
      <c r="C49">
        <f t="shared" si="4"/>
        <v>334</v>
      </c>
      <c r="D49">
        <v>5109</v>
      </c>
      <c r="E49" t="s">
        <v>49</v>
      </c>
      <c r="F49" s="7">
        <f t="shared" si="5"/>
        <v>364472</v>
      </c>
      <c r="G49" s="6">
        <f t="shared" si="6"/>
        <v>88353187</v>
      </c>
      <c r="H49" s="8">
        <f t="shared" si="7"/>
        <v>2021</v>
      </c>
      <c r="I49" s="7"/>
      <c r="J49" s="16">
        <v>88353187</v>
      </c>
      <c r="K49" s="16">
        <v>71266637</v>
      </c>
      <c r="L49" s="17">
        <v>95708127</v>
      </c>
      <c r="M49" s="17">
        <v>95093335</v>
      </c>
      <c r="N49" s="17">
        <v>84139802</v>
      </c>
      <c r="O49" s="6"/>
      <c r="P49" s="6">
        <v>364472</v>
      </c>
      <c r="Q49" s="6">
        <v>361371</v>
      </c>
      <c r="R49" s="6">
        <v>357228</v>
      </c>
      <c r="S49" s="6">
        <v>328241</v>
      </c>
      <c r="T49" s="6">
        <v>326760</v>
      </c>
    </row>
    <row r="50" spans="1:20" x14ac:dyDescent="0.25">
      <c r="A50">
        <f t="shared" si="2"/>
        <v>75</v>
      </c>
      <c r="B50">
        <f t="shared" si="3"/>
        <v>75</v>
      </c>
      <c r="C50">
        <f t="shared" si="4"/>
        <v>252</v>
      </c>
      <c r="D50">
        <v>5201</v>
      </c>
      <c r="E50" t="s">
        <v>50</v>
      </c>
      <c r="F50" s="7">
        <f t="shared" si="5"/>
        <v>8445</v>
      </c>
      <c r="G50" s="6">
        <f t="shared" si="6"/>
        <v>13424446</v>
      </c>
      <c r="H50" s="8">
        <f t="shared" si="7"/>
        <v>2021</v>
      </c>
      <c r="I50" s="7"/>
      <c r="J50" s="16">
        <v>13424446</v>
      </c>
      <c r="K50" s="16">
        <v>11033522</v>
      </c>
      <c r="L50" s="17">
        <v>10370042</v>
      </c>
      <c r="M50" s="17">
        <v>8866479</v>
      </c>
      <c r="N50" s="17">
        <v>7570166</v>
      </c>
      <c r="O50" s="6"/>
      <c r="P50" s="6">
        <v>8445</v>
      </c>
      <c r="Q50" s="6">
        <v>8277</v>
      </c>
      <c r="R50" s="6">
        <v>8073</v>
      </c>
      <c r="S50" s="6">
        <v>7077</v>
      </c>
      <c r="T50" s="6">
        <v>6832</v>
      </c>
    </row>
    <row r="51" spans="1:20" x14ac:dyDescent="0.25">
      <c r="A51">
        <f t="shared" si="2"/>
        <v>268</v>
      </c>
      <c r="B51">
        <f t="shared" si="3"/>
        <v>268</v>
      </c>
      <c r="C51">
        <f t="shared" si="4"/>
        <v>255</v>
      </c>
      <c r="D51">
        <v>5301</v>
      </c>
      <c r="E51" t="s">
        <v>51</v>
      </c>
      <c r="F51" s="7">
        <f t="shared" si="5"/>
        <v>68401</v>
      </c>
      <c r="G51" s="6">
        <f t="shared" si="6"/>
        <v>14301295</v>
      </c>
      <c r="H51" s="8">
        <f t="shared" si="7"/>
        <v>2021</v>
      </c>
      <c r="I51" s="7"/>
      <c r="J51" s="16">
        <v>14301295</v>
      </c>
      <c r="K51" s="16">
        <v>12792396</v>
      </c>
      <c r="L51" s="17">
        <v>12920595</v>
      </c>
      <c r="M51" s="17">
        <v>12827452</v>
      </c>
      <c r="N51" s="17">
        <v>11096594</v>
      </c>
      <c r="O51" s="6"/>
      <c r="P51" s="6">
        <v>68401</v>
      </c>
      <c r="Q51" s="6">
        <v>68093</v>
      </c>
      <c r="R51" s="6">
        <v>67583</v>
      </c>
      <c r="S51" s="6">
        <v>69048</v>
      </c>
      <c r="T51" s="6">
        <v>68734</v>
      </c>
    </row>
    <row r="52" spans="1:20" x14ac:dyDescent="0.25">
      <c r="A52">
        <f t="shared" si="2"/>
        <v>151</v>
      </c>
      <c r="B52">
        <f t="shared" si="3"/>
        <v>151</v>
      </c>
      <c r="C52">
        <f t="shared" si="4"/>
        <v>242</v>
      </c>
      <c r="D52">
        <v>5302</v>
      </c>
      <c r="E52" t="s">
        <v>52</v>
      </c>
      <c r="F52" s="7">
        <f t="shared" si="5"/>
        <v>16804</v>
      </c>
      <c r="G52" s="6">
        <f t="shared" si="6"/>
        <v>11716951</v>
      </c>
      <c r="H52" s="8">
        <f t="shared" si="7"/>
        <v>2021</v>
      </c>
      <c r="I52" s="7"/>
      <c r="J52" s="16">
        <v>11716951</v>
      </c>
      <c r="K52" s="16">
        <v>4860031</v>
      </c>
      <c r="L52" s="17">
        <v>3819316</v>
      </c>
      <c r="M52" s="17">
        <v>3578153</v>
      </c>
      <c r="N52" s="17">
        <v>3856248</v>
      </c>
      <c r="O52" s="6"/>
      <c r="P52" s="6">
        <v>16804</v>
      </c>
      <c r="Q52" s="6">
        <v>16482</v>
      </c>
      <c r="R52" s="6">
        <v>16107</v>
      </c>
      <c r="S52" s="6">
        <v>15329</v>
      </c>
      <c r="T52" s="6">
        <v>15021</v>
      </c>
    </row>
    <row r="53" spans="1:20" x14ac:dyDescent="0.25">
      <c r="A53">
        <f t="shared" si="2"/>
        <v>102</v>
      </c>
      <c r="B53">
        <f t="shared" si="3"/>
        <v>102</v>
      </c>
      <c r="C53">
        <f t="shared" si="4"/>
        <v>150</v>
      </c>
      <c r="D53">
        <v>5303</v>
      </c>
      <c r="E53" t="s">
        <v>53</v>
      </c>
      <c r="F53" s="7">
        <f t="shared" si="5"/>
        <v>11471</v>
      </c>
      <c r="G53" s="11">
        <f>+M53</f>
        <v>5927043</v>
      </c>
      <c r="H53" s="12">
        <v>2018</v>
      </c>
      <c r="I53" s="7"/>
      <c r="J53" s="16" t="s">
        <v>367</v>
      </c>
      <c r="K53" s="16" t="s">
        <v>367</v>
      </c>
      <c r="L53" s="17" t="s">
        <v>367</v>
      </c>
      <c r="M53" s="17">
        <v>5927043</v>
      </c>
      <c r="N53" s="17">
        <v>6360102</v>
      </c>
      <c r="O53" s="6"/>
      <c r="P53" s="6">
        <v>11471</v>
      </c>
      <c r="Q53" s="6">
        <v>11263</v>
      </c>
      <c r="R53" s="6">
        <v>11010</v>
      </c>
      <c r="S53" s="6">
        <v>11347</v>
      </c>
      <c r="T53" s="6">
        <v>11028</v>
      </c>
    </row>
    <row r="54" spans="1:20" x14ac:dyDescent="0.25">
      <c r="A54">
        <f t="shared" si="2"/>
        <v>179</v>
      </c>
      <c r="B54">
        <f t="shared" si="3"/>
        <v>179</v>
      </c>
      <c r="C54">
        <f t="shared" si="4"/>
        <v>121</v>
      </c>
      <c r="D54">
        <v>5304</v>
      </c>
      <c r="E54" t="s">
        <v>54</v>
      </c>
      <c r="F54" s="7">
        <f t="shared" si="5"/>
        <v>20952</v>
      </c>
      <c r="G54" s="6">
        <f t="shared" si="6"/>
        <v>5019649</v>
      </c>
      <c r="H54" s="8">
        <f t="shared" ref="H54:H67" si="8">IF(ISNUMBER(J54)=TRUE,$J$1,$K$1)</f>
        <v>2021</v>
      </c>
      <c r="I54" s="7"/>
      <c r="J54" s="16">
        <v>5019649</v>
      </c>
      <c r="K54" s="16">
        <v>4386603</v>
      </c>
      <c r="L54" s="17">
        <v>4182633</v>
      </c>
      <c r="M54" s="17">
        <v>3713973</v>
      </c>
      <c r="N54" s="17">
        <v>3983341</v>
      </c>
      <c r="O54" s="6"/>
      <c r="P54" s="6">
        <v>20952</v>
      </c>
      <c r="Q54" s="6">
        <v>20643</v>
      </c>
      <c r="R54" s="6">
        <v>20276</v>
      </c>
      <c r="S54" s="6">
        <v>19320</v>
      </c>
      <c r="T54" s="6">
        <v>19043</v>
      </c>
    </row>
    <row r="55" spans="1:20" x14ac:dyDescent="0.25">
      <c r="A55">
        <f t="shared" si="2"/>
        <v>237</v>
      </c>
      <c r="B55">
        <f t="shared" si="3"/>
        <v>237</v>
      </c>
      <c r="C55">
        <f t="shared" si="4"/>
        <v>195</v>
      </c>
      <c r="D55">
        <v>5401</v>
      </c>
      <c r="E55" t="s">
        <v>55</v>
      </c>
      <c r="F55" s="7">
        <f t="shared" si="5"/>
        <v>37957</v>
      </c>
      <c r="G55" s="6">
        <f t="shared" si="6"/>
        <v>8498245</v>
      </c>
      <c r="H55" s="8">
        <f t="shared" si="8"/>
        <v>2021</v>
      </c>
      <c r="I55" s="7"/>
      <c r="J55" s="16">
        <v>8498245</v>
      </c>
      <c r="K55" s="16">
        <v>7934721</v>
      </c>
      <c r="L55" s="17">
        <v>9105582</v>
      </c>
      <c r="M55" s="17">
        <v>6870714</v>
      </c>
      <c r="N55" s="17">
        <v>6778467</v>
      </c>
      <c r="O55" s="6"/>
      <c r="P55" s="6">
        <v>37957</v>
      </c>
      <c r="Q55" s="6">
        <v>37739</v>
      </c>
      <c r="R55" s="6">
        <v>37411</v>
      </c>
      <c r="S55" s="6">
        <v>33865</v>
      </c>
      <c r="T55" s="6">
        <v>33884</v>
      </c>
    </row>
    <row r="56" spans="1:20" x14ac:dyDescent="0.25">
      <c r="A56">
        <f t="shared" si="2"/>
        <v>176</v>
      </c>
      <c r="B56">
        <f t="shared" si="3"/>
        <v>176</v>
      </c>
      <c r="C56">
        <f t="shared" si="4"/>
        <v>116</v>
      </c>
      <c r="D56">
        <v>5402</v>
      </c>
      <c r="E56" t="s">
        <v>56</v>
      </c>
      <c r="F56" s="7">
        <f t="shared" si="5"/>
        <v>20715</v>
      </c>
      <c r="G56" s="6">
        <f t="shared" si="6"/>
        <v>4881526</v>
      </c>
      <c r="H56" s="8">
        <f t="shared" si="8"/>
        <v>2021</v>
      </c>
      <c r="I56" s="7"/>
      <c r="J56" s="16">
        <v>4881526</v>
      </c>
      <c r="K56" s="16">
        <v>4750856</v>
      </c>
      <c r="L56" s="17">
        <v>4650220</v>
      </c>
      <c r="M56" s="17">
        <v>3887727</v>
      </c>
      <c r="N56" s="17">
        <v>3620306</v>
      </c>
      <c r="O56" s="6"/>
      <c r="P56" s="6">
        <v>20715</v>
      </c>
      <c r="Q56" s="6">
        <v>20663</v>
      </c>
      <c r="R56" s="6">
        <v>20554</v>
      </c>
      <c r="S56" s="6">
        <v>20129</v>
      </c>
      <c r="T56" s="6">
        <v>20135</v>
      </c>
    </row>
    <row r="57" spans="1:20" x14ac:dyDescent="0.25">
      <c r="A57">
        <f t="shared" si="2"/>
        <v>50</v>
      </c>
      <c r="B57">
        <f t="shared" si="3"/>
        <v>50</v>
      </c>
      <c r="C57">
        <f t="shared" si="4"/>
        <v>154</v>
      </c>
      <c r="D57">
        <v>5403</v>
      </c>
      <c r="E57" t="s">
        <v>57</v>
      </c>
      <c r="F57" s="7">
        <f t="shared" si="5"/>
        <v>6270</v>
      </c>
      <c r="G57" s="6">
        <f t="shared" si="6"/>
        <v>6056193</v>
      </c>
      <c r="H57" s="8">
        <f t="shared" si="8"/>
        <v>2021</v>
      </c>
      <c r="I57" s="7"/>
      <c r="J57" s="16">
        <v>6056193</v>
      </c>
      <c r="K57" s="16">
        <v>5240442</v>
      </c>
      <c r="L57" s="17">
        <v>5593086</v>
      </c>
      <c r="M57" s="17">
        <v>5077338</v>
      </c>
      <c r="N57" s="17">
        <v>4536309</v>
      </c>
      <c r="O57" s="6"/>
      <c r="P57" s="6">
        <v>6270</v>
      </c>
      <c r="Q57" s="6">
        <v>6201</v>
      </c>
      <c r="R57" s="6">
        <v>6118</v>
      </c>
      <c r="S57" s="6">
        <v>5369</v>
      </c>
      <c r="T57" s="6">
        <v>5340</v>
      </c>
    </row>
    <row r="58" spans="1:20" x14ac:dyDescent="0.25">
      <c r="A58">
        <f t="shared" si="2"/>
        <v>95</v>
      </c>
      <c r="B58">
        <f t="shared" si="3"/>
        <v>95</v>
      </c>
      <c r="C58">
        <f t="shared" si="4"/>
        <v>113</v>
      </c>
      <c r="D58">
        <v>5404</v>
      </c>
      <c r="E58" t="s">
        <v>58</v>
      </c>
      <c r="F58" s="7">
        <f t="shared" si="5"/>
        <v>10590</v>
      </c>
      <c r="G58" s="6">
        <f t="shared" si="6"/>
        <v>4714943</v>
      </c>
      <c r="H58" s="8">
        <f t="shared" si="8"/>
        <v>2021</v>
      </c>
      <c r="I58" s="7"/>
      <c r="J58" s="16">
        <v>4714943</v>
      </c>
      <c r="K58" s="16">
        <v>4630282</v>
      </c>
      <c r="L58" s="17">
        <v>4243721</v>
      </c>
      <c r="M58" s="17">
        <v>4218708</v>
      </c>
      <c r="N58" s="17">
        <v>3591640</v>
      </c>
      <c r="O58" s="6"/>
      <c r="P58" s="6">
        <v>10590</v>
      </c>
      <c r="Q58" s="6">
        <v>10558</v>
      </c>
      <c r="R58" s="6">
        <v>10495</v>
      </c>
      <c r="S58" s="6">
        <v>10405</v>
      </c>
      <c r="T58" s="6">
        <v>10384</v>
      </c>
    </row>
    <row r="59" spans="1:20" x14ac:dyDescent="0.25">
      <c r="A59">
        <f t="shared" si="2"/>
        <v>72</v>
      </c>
      <c r="B59">
        <f t="shared" si="3"/>
        <v>72</v>
      </c>
      <c r="C59">
        <f t="shared" si="4"/>
        <v>279</v>
      </c>
      <c r="D59">
        <v>5405</v>
      </c>
      <c r="E59" t="s">
        <v>59</v>
      </c>
      <c r="F59" s="7">
        <f t="shared" si="5"/>
        <v>8100</v>
      </c>
      <c r="G59" s="6">
        <f t="shared" si="6"/>
        <v>19297725</v>
      </c>
      <c r="H59" s="8">
        <f t="shared" si="8"/>
        <v>2021</v>
      </c>
      <c r="I59" s="7"/>
      <c r="J59" s="16">
        <v>19297725</v>
      </c>
      <c r="K59" s="16">
        <v>16641758</v>
      </c>
      <c r="L59" s="17">
        <v>17289016</v>
      </c>
      <c r="M59" s="17">
        <v>16689787</v>
      </c>
      <c r="N59" s="17">
        <v>14537974</v>
      </c>
      <c r="O59" s="6"/>
      <c r="P59" s="6">
        <v>8100</v>
      </c>
      <c r="Q59" s="6">
        <v>7994</v>
      </c>
      <c r="R59" s="6">
        <v>7866</v>
      </c>
      <c r="S59" s="6">
        <v>6256</v>
      </c>
      <c r="T59" s="6">
        <v>6244</v>
      </c>
    </row>
    <row r="60" spans="1:20" x14ac:dyDescent="0.25">
      <c r="A60">
        <f t="shared" si="2"/>
        <v>281</v>
      </c>
      <c r="B60">
        <f t="shared" si="3"/>
        <v>281</v>
      </c>
      <c r="C60">
        <f t="shared" si="4"/>
        <v>274</v>
      </c>
      <c r="D60">
        <v>5501</v>
      </c>
      <c r="E60" t="s">
        <v>60</v>
      </c>
      <c r="F60" s="7">
        <f t="shared" si="5"/>
        <v>98561</v>
      </c>
      <c r="G60" s="6">
        <f t="shared" si="6"/>
        <v>17544566</v>
      </c>
      <c r="H60" s="8">
        <f t="shared" si="8"/>
        <v>2021</v>
      </c>
      <c r="I60" s="7"/>
      <c r="J60" s="16">
        <v>17544566</v>
      </c>
      <c r="K60" s="16">
        <v>17079585</v>
      </c>
      <c r="L60" s="17">
        <v>15867301</v>
      </c>
      <c r="M60" s="17">
        <v>14910767</v>
      </c>
      <c r="N60" s="17">
        <v>14522288</v>
      </c>
      <c r="O60" s="6"/>
      <c r="P60" s="6">
        <v>98561</v>
      </c>
      <c r="Q60" s="6">
        <v>97572</v>
      </c>
      <c r="R60" s="6">
        <v>96310</v>
      </c>
      <c r="S60" s="6">
        <v>96948</v>
      </c>
      <c r="T60" s="6">
        <v>95852</v>
      </c>
    </row>
    <row r="61" spans="1:20" x14ac:dyDescent="0.25">
      <c r="A61">
        <f t="shared" si="2"/>
        <v>258</v>
      </c>
      <c r="B61">
        <f t="shared" si="3"/>
        <v>258</v>
      </c>
      <c r="C61">
        <f t="shared" si="4"/>
        <v>221</v>
      </c>
      <c r="D61">
        <v>5502</v>
      </c>
      <c r="E61" t="s">
        <v>61</v>
      </c>
      <c r="F61" s="7">
        <f t="shared" si="5"/>
        <v>53736</v>
      </c>
      <c r="G61" s="6">
        <f t="shared" si="6"/>
        <v>10226649</v>
      </c>
      <c r="H61" s="8">
        <f t="shared" si="8"/>
        <v>2021</v>
      </c>
      <c r="I61" s="7"/>
      <c r="J61" s="16">
        <v>10226649</v>
      </c>
      <c r="K61" s="16">
        <v>9190178</v>
      </c>
      <c r="L61" s="17">
        <v>9222094</v>
      </c>
      <c r="M61" s="17">
        <v>8851391</v>
      </c>
      <c r="N61" s="17">
        <v>8289476</v>
      </c>
      <c r="O61" s="6"/>
      <c r="P61" s="6">
        <v>53736</v>
      </c>
      <c r="Q61" s="6">
        <v>53591</v>
      </c>
      <c r="R61" s="6">
        <v>53298</v>
      </c>
      <c r="S61" s="6">
        <v>55748</v>
      </c>
      <c r="T61" s="6">
        <v>55555</v>
      </c>
    </row>
    <row r="62" spans="1:20" x14ac:dyDescent="0.25">
      <c r="A62">
        <f t="shared" si="2"/>
        <v>166</v>
      </c>
      <c r="B62">
        <f t="shared" si="3"/>
        <v>166</v>
      </c>
      <c r="C62">
        <f t="shared" si="4"/>
        <v>108</v>
      </c>
      <c r="D62">
        <v>5503</v>
      </c>
      <c r="E62" t="s">
        <v>62</v>
      </c>
      <c r="F62" s="7">
        <f t="shared" si="5"/>
        <v>19218</v>
      </c>
      <c r="G62" s="6">
        <f t="shared" si="6"/>
        <v>4647807</v>
      </c>
      <c r="H62" s="8">
        <f t="shared" si="8"/>
        <v>2021</v>
      </c>
      <c r="I62" s="7"/>
      <c r="J62" s="16">
        <v>4647807</v>
      </c>
      <c r="K62" s="16">
        <v>4632247</v>
      </c>
      <c r="L62" s="17">
        <v>4591465</v>
      </c>
      <c r="M62" s="17">
        <v>4298209</v>
      </c>
      <c r="N62" s="17">
        <v>3713888</v>
      </c>
      <c r="O62" s="6"/>
      <c r="P62" s="6">
        <v>19218</v>
      </c>
      <c r="Q62" s="6">
        <v>19099</v>
      </c>
      <c r="R62" s="6">
        <v>18924</v>
      </c>
      <c r="S62" s="6">
        <v>18277</v>
      </c>
      <c r="T62" s="6">
        <v>18212</v>
      </c>
    </row>
    <row r="63" spans="1:20" x14ac:dyDescent="0.25">
      <c r="A63">
        <f t="shared" si="2"/>
        <v>199</v>
      </c>
      <c r="B63">
        <f t="shared" si="3"/>
        <v>199</v>
      </c>
      <c r="C63">
        <f t="shared" si="4"/>
        <v>141</v>
      </c>
      <c r="D63">
        <v>5504</v>
      </c>
      <c r="E63" t="s">
        <v>63</v>
      </c>
      <c r="F63" s="7">
        <f t="shared" si="5"/>
        <v>26008</v>
      </c>
      <c r="G63" s="6">
        <f t="shared" si="6"/>
        <v>5671335</v>
      </c>
      <c r="H63" s="8">
        <f t="shared" si="8"/>
        <v>2021</v>
      </c>
      <c r="I63" s="7"/>
      <c r="J63" s="16">
        <v>5671335</v>
      </c>
      <c r="K63" s="16">
        <v>4748518</v>
      </c>
      <c r="L63" s="17">
        <v>4576582</v>
      </c>
      <c r="M63" s="17">
        <v>4175965</v>
      </c>
      <c r="N63" s="17">
        <v>3694481</v>
      </c>
      <c r="O63" s="6"/>
      <c r="P63" s="6">
        <v>26008</v>
      </c>
      <c r="Q63" s="6">
        <v>25321</v>
      </c>
      <c r="R63" s="6">
        <v>24564</v>
      </c>
      <c r="S63" s="6">
        <v>20721</v>
      </c>
      <c r="T63" s="6">
        <v>20189</v>
      </c>
    </row>
    <row r="64" spans="1:20" x14ac:dyDescent="0.25">
      <c r="A64">
        <f t="shared" si="2"/>
        <v>190</v>
      </c>
      <c r="B64">
        <f t="shared" si="3"/>
        <v>190</v>
      </c>
      <c r="C64">
        <f t="shared" si="4"/>
        <v>143</v>
      </c>
      <c r="D64">
        <v>5506</v>
      </c>
      <c r="E64" t="s">
        <v>64</v>
      </c>
      <c r="F64" s="7">
        <f t="shared" si="5"/>
        <v>23559</v>
      </c>
      <c r="G64" s="6">
        <f t="shared" si="6"/>
        <v>5699760</v>
      </c>
      <c r="H64" s="8">
        <f t="shared" si="8"/>
        <v>2021</v>
      </c>
      <c r="I64" s="7"/>
      <c r="J64" s="16">
        <v>5699760</v>
      </c>
      <c r="K64" s="16">
        <v>5038018</v>
      </c>
      <c r="L64" s="17">
        <v>5214786</v>
      </c>
      <c r="M64" s="17">
        <v>4757615</v>
      </c>
      <c r="N64" s="17">
        <v>4168180</v>
      </c>
      <c r="O64" s="6"/>
      <c r="P64" s="6">
        <v>23559</v>
      </c>
      <c r="Q64" s="6">
        <v>23490</v>
      </c>
      <c r="R64" s="6">
        <v>23356</v>
      </c>
      <c r="S64" s="6">
        <v>23984</v>
      </c>
      <c r="T64" s="6">
        <v>23925</v>
      </c>
    </row>
    <row r="65" spans="1:20" x14ac:dyDescent="0.25">
      <c r="A65">
        <f t="shared" si="2"/>
        <v>278</v>
      </c>
      <c r="B65">
        <f t="shared" si="3"/>
        <v>278</v>
      </c>
      <c r="C65">
        <f t="shared" si="4"/>
        <v>289</v>
      </c>
      <c r="D65">
        <v>5601</v>
      </c>
      <c r="E65" t="s">
        <v>65</v>
      </c>
      <c r="F65" s="7">
        <f t="shared" si="5"/>
        <v>97323</v>
      </c>
      <c r="G65" s="6">
        <f t="shared" si="6"/>
        <v>24068543</v>
      </c>
      <c r="H65" s="8">
        <f t="shared" si="8"/>
        <v>2021</v>
      </c>
      <c r="I65" s="7"/>
      <c r="J65" s="16">
        <v>24068543</v>
      </c>
      <c r="K65" s="16">
        <v>22587405</v>
      </c>
      <c r="L65" s="17">
        <v>20279141</v>
      </c>
      <c r="M65" s="17">
        <v>19071368</v>
      </c>
      <c r="N65" s="17">
        <v>21282391</v>
      </c>
      <c r="O65" s="6"/>
      <c r="P65" s="6">
        <v>97323</v>
      </c>
      <c r="Q65" s="6">
        <v>96761</v>
      </c>
      <c r="R65" s="6">
        <v>95946</v>
      </c>
      <c r="S65" s="6">
        <v>97780</v>
      </c>
      <c r="T65" s="6">
        <v>97481</v>
      </c>
    </row>
    <row r="66" spans="1:20" x14ac:dyDescent="0.25">
      <c r="A66">
        <f t="shared" si="2"/>
        <v>144</v>
      </c>
      <c r="B66">
        <f t="shared" si="3"/>
        <v>144</v>
      </c>
      <c r="C66">
        <f t="shared" si="4"/>
        <v>201</v>
      </c>
      <c r="D66">
        <v>5602</v>
      </c>
      <c r="E66" t="s">
        <v>66</v>
      </c>
      <c r="F66" s="7">
        <f t="shared" si="5"/>
        <v>15436</v>
      </c>
      <c r="G66" s="6">
        <f t="shared" si="6"/>
        <v>8813921</v>
      </c>
      <c r="H66" s="8">
        <f t="shared" si="8"/>
        <v>2021</v>
      </c>
      <c r="I66" s="7"/>
      <c r="J66" s="16">
        <v>8813921</v>
      </c>
      <c r="K66" s="16">
        <v>7299957</v>
      </c>
      <c r="L66" s="17" t="s">
        <v>367</v>
      </c>
      <c r="M66" s="17">
        <v>7389327</v>
      </c>
      <c r="N66" s="17">
        <v>6493523</v>
      </c>
      <c r="O66" s="6"/>
      <c r="P66" s="6">
        <v>15436</v>
      </c>
      <c r="Q66" s="6">
        <v>15174</v>
      </c>
      <c r="R66" s="6">
        <v>14863</v>
      </c>
      <c r="S66" s="6">
        <v>10820</v>
      </c>
      <c r="T66" s="6">
        <v>10700</v>
      </c>
    </row>
    <row r="67" spans="1:20" x14ac:dyDescent="0.25">
      <c r="A67">
        <f t="shared" si="2"/>
        <v>198</v>
      </c>
      <c r="B67">
        <f t="shared" si="3"/>
        <v>198</v>
      </c>
      <c r="C67">
        <f t="shared" si="4"/>
        <v>250</v>
      </c>
      <c r="D67">
        <v>5603</v>
      </c>
      <c r="E67" t="s">
        <v>67</v>
      </c>
      <c r="F67" s="7">
        <f t="shared" si="5"/>
        <v>25815</v>
      </c>
      <c r="G67" s="6">
        <f t="shared" si="6"/>
        <v>13215520</v>
      </c>
      <c r="H67" s="8">
        <f t="shared" si="8"/>
        <v>2021</v>
      </c>
      <c r="I67" s="7"/>
      <c r="J67" s="16">
        <v>13215520</v>
      </c>
      <c r="K67" s="16">
        <v>17265943</v>
      </c>
      <c r="L67" s="17">
        <v>13574587</v>
      </c>
      <c r="M67" s="17">
        <v>12597820</v>
      </c>
      <c r="N67" s="17">
        <v>10027955</v>
      </c>
      <c r="O67" s="6"/>
      <c r="P67" s="6">
        <v>25815</v>
      </c>
      <c r="Q67" s="6">
        <v>25357</v>
      </c>
      <c r="R67" s="6">
        <v>24832</v>
      </c>
      <c r="S67" s="6">
        <v>20733</v>
      </c>
      <c r="T67" s="6">
        <v>20563</v>
      </c>
    </row>
    <row r="68" spans="1:20" x14ac:dyDescent="0.25">
      <c r="A68">
        <f t="shared" ref="A68:A131" si="9">RANK(F68,$F$3:$F$347,1)</f>
        <v>158</v>
      </c>
      <c r="B68">
        <f t="shared" ref="B68:B131" si="10">+A68</f>
        <v>158</v>
      </c>
      <c r="C68">
        <f t="shared" ref="C68:C131" si="11">RANK(G68,$G$3:$G$347,1)</f>
        <v>270</v>
      </c>
      <c r="D68">
        <v>5604</v>
      </c>
      <c r="E68" t="s">
        <v>68</v>
      </c>
      <c r="F68" s="7">
        <f t="shared" ref="F68:F131" si="12">+P68</f>
        <v>18056</v>
      </c>
      <c r="G68" s="6">
        <f t="shared" ref="G68:G131" si="13">IF(ISNUMBER(J68)=TRUE,J68,K68)</f>
        <v>16764375</v>
      </c>
      <c r="H68" s="8">
        <f t="shared" ref="H68:H131" si="14">IF(ISNUMBER(J68)=TRUE,$J$1,$K$1)</f>
        <v>2021</v>
      </c>
      <c r="I68" s="7"/>
      <c r="J68" s="16">
        <v>16764375</v>
      </c>
      <c r="K68" s="16">
        <v>14645688</v>
      </c>
      <c r="L68" s="17">
        <v>14331367</v>
      </c>
      <c r="M68" s="17">
        <v>12692158</v>
      </c>
      <c r="N68" s="17">
        <v>11303253</v>
      </c>
      <c r="O68" s="6"/>
      <c r="P68" s="6">
        <v>18056</v>
      </c>
      <c r="Q68" s="6">
        <v>17742</v>
      </c>
      <c r="R68" s="6">
        <v>17367</v>
      </c>
      <c r="S68" s="6">
        <v>13917</v>
      </c>
      <c r="T68" s="6">
        <v>13641</v>
      </c>
    </row>
    <row r="69" spans="1:20" x14ac:dyDescent="0.25">
      <c r="A69">
        <f t="shared" si="9"/>
        <v>130</v>
      </c>
      <c r="B69">
        <f t="shared" si="10"/>
        <v>130</v>
      </c>
      <c r="C69">
        <f t="shared" si="11"/>
        <v>251</v>
      </c>
      <c r="D69">
        <v>5605</v>
      </c>
      <c r="E69" t="s">
        <v>69</v>
      </c>
      <c r="F69" s="7">
        <f t="shared" si="12"/>
        <v>14587</v>
      </c>
      <c r="G69" s="6">
        <f t="shared" si="13"/>
        <v>13217173</v>
      </c>
      <c r="H69" s="8">
        <f t="shared" si="14"/>
        <v>2021</v>
      </c>
      <c r="I69" s="7"/>
      <c r="J69" s="16">
        <v>13217173</v>
      </c>
      <c r="K69" s="16">
        <v>12351406</v>
      </c>
      <c r="L69" s="17">
        <v>11685102</v>
      </c>
      <c r="M69" s="17">
        <v>10016180</v>
      </c>
      <c r="N69" s="17">
        <v>7814996</v>
      </c>
      <c r="O69" s="6"/>
      <c r="P69" s="6">
        <v>14587</v>
      </c>
      <c r="Q69" s="6">
        <v>14338</v>
      </c>
      <c r="R69" s="6">
        <v>14038</v>
      </c>
      <c r="S69" s="6">
        <v>10839</v>
      </c>
      <c r="T69" s="6">
        <v>10592</v>
      </c>
    </row>
    <row r="70" spans="1:20" x14ac:dyDescent="0.25">
      <c r="A70">
        <f t="shared" si="9"/>
        <v>109</v>
      </c>
      <c r="B70">
        <f t="shared" si="10"/>
        <v>109</v>
      </c>
      <c r="C70">
        <f t="shared" si="11"/>
        <v>273</v>
      </c>
      <c r="D70">
        <v>5606</v>
      </c>
      <c r="E70" t="s">
        <v>70</v>
      </c>
      <c r="F70" s="7">
        <f t="shared" si="12"/>
        <v>12126</v>
      </c>
      <c r="G70" s="6">
        <f t="shared" si="13"/>
        <v>17366016</v>
      </c>
      <c r="H70" s="8">
        <f t="shared" si="14"/>
        <v>2021</v>
      </c>
      <c r="I70" s="7"/>
      <c r="J70" s="16">
        <v>17366016</v>
      </c>
      <c r="K70" s="16">
        <v>15993095</v>
      </c>
      <c r="L70" s="17">
        <v>22108177</v>
      </c>
      <c r="M70" s="17">
        <v>13133676</v>
      </c>
      <c r="N70" s="17">
        <v>11392294</v>
      </c>
      <c r="O70" s="6"/>
      <c r="P70" s="6">
        <v>12126</v>
      </c>
      <c r="Q70" s="6">
        <v>11934</v>
      </c>
      <c r="R70" s="6">
        <v>11703</v>
      </c>
      <c r="S70" s="6">
        <v>9673</v>
      </c>
      <c r="T70" s="6">
        <v>9552</v>
      </c>
    </row>
    <row r="71" spans="1:20" x14ac:dyDescent="0.25">
      <c r="A71">
        <f t="shared" si="9"/>
        <v>274</v>
      </c>
      <c r="B71">
        <f t="shared" si="10"/>
        <v>274</v>
      </c>
      <c r="C71">
        <f t="shared" si="11"/>
        <v>253</v>
      </c>
      <c r="D71">
        <v>5701</v>
      </c>
      <c r="E71" t="s">
        <v>71</v>
      </c>
      <c r="F71" s="7">
        <f t="shared" si="12"/>
        <v>84445</v>
      </c>
      <c r="G71" s="6">
        <f t="shared" si="13"/>
        <v>14236431</v>
      </c>
      <c r="H71" s="8">
        <f t="shared" si="14"/>
        <v>2021</v>
      </c>
      <c r="I71" s="7"/>
      <c r="J71" s="16">
        <v>14236431</v>
      </c>
      <c r="K71" s="16">
        <v>13142178</v>
      </c>
      <c r="L71" s="17">
        <v>13285488</v>
      </c>
      <c r="M71" s="17">
        <v>12617548</v>
      </c>
      <c r="N71" s="17">
        <v>12297866</v>
      </c>
      <c r="O71" s="6"/>
      <c r="P71" s="6">
        <v>84445</v>
      </c>
      <c r="Q71" s="6">
        <v>83494</v>
      </c>
      <c r="R71" s="6">
        <v>82312</v>
      </c>
      <c r="S71" s="6">
        <v>75259</v>
      </c>
      <c r="T71" s="6">
        <v>74812</v>
      </c>
    </row>
    <row r="72" spans="1:20" x14ac:dyDescent="0.25">
      <c r="A72">
        <f t="shared" si="9"/>
        <v>143</v>
      </c>
      <c r="B72">
        <f t="shared" si="10"/>
        <v>143</v>
      </c>
      <c r="C72">
        <f t="shared" si="11"/>
        <v>50</v>
      </c>
      <c r="D72">
        <v>5702</v>
      </c>
      <c r="E72" t="s">
        <v>72</v>
      </c>
      <c r="F72" s="7">
        <f t="shared" si="12"/>
        <v>15360</v>
      </c>
      <c r="G72" s="6">
        <f t="shared" si="13"/>
        <v>3642248</v>
      </c>
      <c r="H72" s="8">
        <f t="shared" si="14"/>
        <v>2021</v>
      </c>
      <c r="I72" s="7"/>
      <c r="J72" s="16">
        <v>3642248</v>
      </c>
      <c r="K72" s="16">
        <v>3269554</v>
      </c>
      <c r="L72" s="17">
        <v>3243662</v>
      </c>
      <c r="M72" s="17">
        <v>2674696</v>
      </c>
      <c r="N72" s="17">
        <v>2535454</v>
      </c>
      <c r="O72" s="6"/>
      <c r="P72" s="6">
        <v>15360</v>
      </c>
      <c r="Q72" s="6">
        <v>15213</v>
      </c>
      <c r="R72" s="6">
        <v>15023</v>
      </c>
      <c r="S72" s="6">
        <v>14229</v>
      </c>
      <c r="T72" s="6">
        <v>14151</v>
      </c>
    </row>
    <row r="73" spans="1:20" x14ac:dyDescent="0.25">
      <c r="A73">
        <f t="shared" si="9"/>
        <v>203</v>
      </c>
      <c r="B73">
        <f t="shared" si="10"/>
        <v>203</v>
      </c>
      <c r="C73">
        <f t="shared" si="11"/>
        <v>132</v>
      </c>
      <c r="D73">
        <v>5703</v>
      </c>
      <c r="E73" t="s">
        <v>73</v>
      </c>
      <c r="F73" s="7">
        <f t="shared" si="12"/>
        <v>26760</v>
      </c>
      <c r="G73" s="6">
        <f t="shared" si="13"/>
        <v>5394037</v>
      </c>
      <c r="H73" s="8">
        <f t="shared" si="14"/>
        <v>2021</v>
      </c>
      <c r="I73" s="7"/>
      <c r="J73" s="16">
        <v>5394037</v>
      </c>
      <c r="K73" s="16">
        <v>4846999</v>
      </c>
      <c r="L73" s="17">
        <v>4719881</v>
      </c>
      <c r="M73" s="17">
        <v>4557239</v>
      </c>
      <c r="N73" s="17">
        <v>4575698</v>
      </c>
      <c r="O73" s="6"/>
      <c r="P73" s="6">
        <v>26760</v>
      </c>
      <c r="Q73" s="6">
        <v>26533</v>
      </c>
      <c r="R73" s="6">
        <v>26232</v>
      </c>
      <c r="S73" s="6">
        <v>25095</v>
      </c>
      <c r="T73" s="6">
        <v>24955</v>
      </c>
    </row>
    <row r="74" spans="1:20" x14ac:dyDescent="0.25">
      <c r="A74">
        <f t="shared" si="9"/>
        <v>68</v>
      </c>
      <c r="B74">
        <f t="shared" si="10"/>
        <v>68</v>
      </c>
      <c r="C74">
        <f t="shared" si="11"/>
        <v>33</v>
      </c>
      <c r="D74">
        <v>5704</v>
      </c>
      <c r="E74" t="s">
        <v>74</v>
      </c>
      <c r="F74" s="7">
        <f t="shared" si="12"/>
        <v>7694</v>
      </c>
      <c r="G74" s="6">
        <f t="shared" si="13"/>
        <v>3158708</v>
      </c>
      <c r="H74" s="8">
        <f t="shared" si="14"/>
        <v>2021</v>
      </c>
      <c r="I74" s="7"/>
      <c r="J74" s="16">
        <v>3158708</v>
      </c>
      <c r="K74" s="16">
        <v>3527730</v>
      </c>
      <c r="L74" s="17">
        <v>3214183</v>
      </c>
      <c r="M74" s="17">
        <v>2816954</v>
      </c>
      <c r="N74" s="17">
        <v>2693519</v>
      </c>
      <c r="O74" s="6"/>
      <c r="P74" s="6">
        <v>7694</v>
      </c>
      <c r="Q74" s="6">
        <v>7633</v>
      </c>
      <c r="R74" s="6">
        <v>7553</v>
      </c>
      <c r="S74" s="6">
        <v>7410</v>
      </c>
      <c r="T74" s="6">
        <v>7387</v>
      </c>
    </row>
    <row r="75" spans="1:20" x14ac:dyDescent="0.25">
      <c r="A75">
        <f t="shared" si="9"/>
        <v>155</v>
      </c>
      <c r="B75">
        <f t="shared" si="10"/>
        <v>155</v>
      </c>
      <c r="C75">
        <f t="shared" si="11"/>
        <v>100</v>
      </c>
      <c r="D75">
        <v>5705</v>
      </c>
      <c r="E75" t="s">
        <v>75</v>
      </c>
      <c r="F75" s="7">
        <f t="shared" si="12"/>
        <v>17768</v>
      </c>
      <c r="G75" s="6">
        <f t="shared" si="13"/>
        <v>4477722</v>
      </c>
      <c r="H75" s="8">
        <f t="shared" si="14"/>
        <v>2021</v>
      </c>
      <c r="I75" s="7"/>
      <c r="J75" s="16">
        <v>4477722</v>
      </c>
      <c r="K75" s="16">
        <v>4239103</v>
      </c>
      <c r="L75" s="17">
        <v>3975275</v>
      </c>
      <c r="M75" s="17">
        <v>3859363</v>
      </c>
      <c r="N75" s="17">
        <v>3594781</v>
      </c>
      <c r="O75" s="6"/>
      <c r="P75" s="6">
        <v>17768</v>
      </c>
      <c r="Q75" s="6">
        <v>17645</v>
      </c>
      <c r="R75" s="6">
        <v>17471</v>
      </c>
      <c r="S75" s="6">
        <v>16592</v>
      </c>
      <c r="T75" s="6">
        <v>16533</v>
      </c>
    </row>
    <row r="76" spans="1:20" x14ac:dyDescent="0.25">
      <c r="A76">
        <f t="shared" si="9"/>
        <v>149</v>
      </c>
      <c r="B76">
        <f t="shared" si="10"/>
        <v>149</v>
      </c>
      <c r="C76">
        <f t="shared" si="11"/>
        <v>136</v>
      </c>
      <c r="D76">
        <v>5706</v>
      </c>
      <c r="E76" t="s">
        <v>76</v>
      </c>
      <c r="F76" s="7">
        <f t="shared" si="12"/>
        <v>16539</v>
      </c>
      <c r="G76" s="6">
        <f t="shared" si="13"/>
        <v>5479262</v>
      </c>
      <c r="H76" s="8">
        <f t="shared" si="14"/>
        <v>2021</v>
      </c>
      <c r="I76" s="7"/>
      <c r="J76" s="16">
        <v>5479262</v>
      </c>
      <c r="K76" s="16">
        <v>4688313</v>
      </c>
      <c r="L76" s="17">
        <v>4155376</v>
      </c>
      <c r="M76" s="17">
        <v>3812071</v>
      </c>
      <c r="N76" s="17">
        <v>3083877</v>
      </c>
      <c r="O76" s="6"/>
      <c r="P76" s="6">
        <v>16539</v>
      </c>
      <c r="Q76" s="6">
        <v>16367</v>
      </c>
      <c r="R76" s="6">
        <v>16150</v>
      </c>
      <c r="S76" s="6">
        <v>16171</v>
      </c>
      <c r="T76" s="6">
        <v>16005</v>
      </c>
    </row>
    <row r="77" spans="1:20" x14ac:dyDescent="0.25">
      <c r="A77">
        <f t="shared" si="9"/>
        <v>312</v>
      </c>
      <c r="B77">
        <f t="shared" si="10"/>
        <v>312</v>
      </c>
      <c r="C77">
        <f t="shared" si="11"/>
        <v>317</v>
      </c>
      <c r="D77">
        <v>5801</v>
      </c>
      <c r="E77" t="s">
        <v>77</v>
      </c>
      <c r="F77" s="7">
        <f t="shared" si="12"/>
        <v>168931</v>
      </c>
      <c r="G77" s="6">
        <f t="shared" si="13"/>
        <v>44742553</v>
      </c>
      <c r="H77" s="8">
        <f t="shared" si="14"/>
        <v>2021</v>
      </c>
      <c r="I77" s="7"/>
      <c r="J77" s="16">
        <v>44742553</v>
      </c>
      <c r="K77" s="16">
        <v>40115846</v>
      </c>
      <c r="L77" s="17">
        <v>38523643</v>
      </c>
      <c r="M77" s="17">
        <v>36381477</v>
      </c>
      <c r="N77" s="17">
        <v>33142488</v>
      </c>
      <c r="O77" s="6"/>
      <c r="P77" s="6">
        <v>168931</v>
      </c>
      <c r="Q77" s="6">
        <v>167085</v>
      </c>
      <c r="R77" s="6">
        <v>164783</v>
      </c>
      <c r="S77" s="6">
        <v>176377</v>
      </c>
      <c r="T77" s="6">
        <v>173617</v>
      </c>
    </row>
    <row r="78" spans="1:20" x14ac:dyDescent="0.25">
      <c r="A78">
        <f t="shared" si="9"/>
        <v>255</v>
      </c>
      <c r="B78">
        <f t="shared" si="10"/>
        <v>255</v>
      </c>
      <c r="C78">
        <f t="shared" si="11"/>
        <v>232</v>
      </c>
      <c r="D78">
        <v>5802</v>
      </c>
      <c r="E78" t="s">
        <v>78</v>
      </c>
      <c r="F78" s="7">
        <f t="shared" si="12"/>
        <v>50439</v>
      </c>
      <c r="G78" s="6">
        <f t="shared" si="13"/>
        <v>10814476</v>
      </c>
      <c r="H78" s="8">
        <f t="shared" si="14"/>
        <v>2021</v>
      </c>
      <c r="I78" s="7"/>
      <c r="J78" s="16">
        <v>10814476</v>
      </c>
      <c r="K78" s="16">
        <v>9773571</v>
      </c>
      <c r="L78" s="17">
        <v>9886903</v>
      </c>
      <c r="M78" s="17">
        <v>8956915</v>
      </c>
      <c r="N78" s="17">
        <v>8466510</v>
      </c>
      <c r="O78" s="6"/>
      <c r="P78" s="6">
        <v>50439</v>
      </c>
      <c r="Q78" s="6">
        <v>49931</v>
      </c>
      <c r="R78" s="6">
        <v>49285</v>
      </c>
      <c r="S78" s="6">
        <v>46320</v>
      </c>
      <c r="T78" s="6">
        <v>46022</v>
      </c>
    </row>
    <row r="79" spans="1:20" x14ac:dyDescent="0.25">
      <c r="A79">
        <f t="shared" si="9"/>
        <v>170</v>
      </c>
      <c r="B79">
        <f t="shared" si="10"/>
        <v>170</v>
      </c>
      <c r="C79">
        <f t="shared" si="11"/>
        <v>122</v>
      </c>
      <c r="D79">
        <v>5803</v>
      </c>
      <c r="E79" t="s">
        <v>79</v>
      </c>
      <c r="F79" s="7">
        <f t="shared" si="12"/>
        <v>19535</v>
      </c>
      <c r="G79" s="6">
        <f t="shared" si="13"/>
        <v>5032446</v>
      </c>
      <c r="H79" s="8">
        <f t="shared" si="14"/>
        <v>2021</v>
      </c>
      <c r="I79" s="7"/>
      <c r="J79" s="16">
        <v>5032446</v>
      </c>
      <c r="K79" s="16">
        <v>5380885</v>
      </c>
      <c r="L79" s="17">
        <v>5141597</v>
      </c>
      <c r="M79" s="17">
        <v>4753593</v>
      </c>
      <c r="N79" s="17">
        <v>4472368</v>
      </c>
      <c r="O79" s="6"/>
      <c r="P79" s="6">
        <v>19535</v>
      </c>
      <c r="Q79" s="6">
        <v>19266</v>
      </c>
      <c r="R79" s="6">
        <v>18946</v>
      </c>
      <c r="S79" s="6">
        <v>16241</v>
      </c>
      <c r="T79" s="6">
        <v>16162</v>
      </c>
    </row>
    <row r="80" spans="1:20" x14ac:dyDescent="0.25">
      <c r="A80">
        <f t="shared" si="9"/>
        <v>302</v>
      </c>
      <c r="B80">
        <f t="shared" si="10"/>
        <v>302</v>
      </c>
      <c r="C80">
        <f t="shared" si="11"/>
        <v>284</v>
      </c>
      <c r="D80">
        <v>5804</v>
      </c>
      <c r="E80" t="s">
        <v>80</v>
      </c>
      <c r="F80" s="7">
        <f t="shared" si="12"/>
        <v>141528</v>
      </c>
      <c r="G80" s="6">
        <f t="shared" si="13"/>
        <v>21892382</v>
      </c>
      <c r="H80" s="8">
        <f t="shared" si="14"/>
        <v>2021</v>
      </c>
      <c r="I80" s="7"/>
      <c r="J80" s="16">
        <v>21892382</v>
      </c>
      <c r="K80" s="16">
        <v>19297489</v>
      </c>
      <c r="L80" s="17">
        <v>19772330</v>
      </c>
      <c r="M80" s="17">
        <v>18341376</v>
      </c>
      <c r="N80" s="17">
        <v>18610161</v>
      </c>
      <c r="O80" s="6"/>
      <c r="P80" s="6">
        <v>141528</v>
      </c>
      <c r="Q80" s="6">
        <v>139310</v>
      </c>
      <c r="R80" s="6">
        <v>136711</v>
      </c>
      <c r="S80" s="6">
        <v>148580</v>
      </c>
      <c r="T80" s="6">
        <v>145139</v>
      </c>
    </row>
    <row r="81" spans="1:20" x14ac:dyDescent="0.25">
      <c r="A81">
        <f t="shared" si="9"/>
        <v>333</v>
      </c>
      <c r="B81">
        <f t="shared" si="10"/>
        <v>333</v>
      </c>
      <c r="C81">
        <f t="shared" si="11"/>
        <v>330</v>
      </c>
      <c r="D81">
        <v>6101</v>
      </c>
      <c r="E81" t="s">
        <v>81</v>
      </c>
      <c r="F81" s="7">
        <f t="shared" si="12"/>
        <v>267829</v>
      </c>
      <c r="G81" s="6">
        <f t="shared" si="13"/>
        <v>70188295</v>
      </c>
      <c r="H81" s="8">
        <f t="shared" si="14"/>
        <v>2021</v>
      </c>
      <c r="I81" s="7"/>
      <c r="J81" s="16">
        <v>70188295</v>
      </c>
      <c r="K81" s="16">
        <v>63038016</v>
      </c>
      <c r="L81" s="17">
        <v>59270961</v>
      </c>
      <c r="M81" s="17">
        <v>53480574</v>
      </c>
      <c r="N81" s="17">
        <v>47984994</v>
      </c>
      <c r="O81" s="6"/>
      <c r="P81" s="6">
        <v>267829</v>
      </c>
      <c r="Q81" s="6">
        <v>265211</v>
      </c>
      <c r="R81" s="6">
        <v>261992</v>
      </c>
      <c r="S81" s="6">
        <v>235222</v>
      </c>
      <c r="T81" s="6">
        <v>234724</v>
      </c>
    </row>
    <row r="82" spans="1:20" x14ac:dyDescent="0.25">
      <c r="A82">
        <f t="shared" si="9"/>
        <v>127</v>
      </c>
      <c r="B82">
        <f t="shared" si="10"/>
        <v>127</v>
      </c>
      <c r="C82">
        <f t="shared" si="11"/>
        <v>73</v>
      </c>
      <c r="D82">
        <v>6102</v>
      </c>
      <c r="E82" t="s">
        <v>82</v>
      </c>
      <c r="F82" s="7">
        <f t="shared" si="12"/>
        <v>14247</v>
      </c>
      <c r="G82" s="6">
        <f t="shared" si="13"/>
        <v>3881061</v>
      </c>
      <c r="H82" s="8">
        <f t="shared" si="14"/>
        <v>2021</v>
      </c>
      <c r="I82" s="7"/>
      <c r="J82" s="16">
        <v>3881061</v>
      </c>
      <c r="K82" s="16">
        <v>3270731</v>
      </c>
      <c r="L82" s="17" t="s">
        <v>367</v>
      </c>
      <c r="M82" s="17">
        <v>3266721</v>
      </c>
      <c r="N82" s="17">
        <v>3136826</v>
      </c>
      <c r="O82" s="6"/>
      <c r="P82" s="6">
        <v>14247</v>
      </c>
      <c r="Q82" s="6">
        <v>14096</v>
      </c>
      <c r="R82" s="6">
        <v>13914</v>
      </c>
      <c r="S82" s="6">
        <v>14787</v>
      </c>
      <c r="T82" s="6">
        <v>14588</v>
      </c>
    </row>
    <row r="83" spans="1:20" x14ac:dyDescent="0.25">
      <c r="A83">
        <f t="shared" si="9"/>
        <v>71</v>
      </c>
      <c r="B83">
        <f t="shared" si="10"/>
        <v>71</v>
      </c>
      <c r="C83">
        <f t="shared" si="11"/>
        <v>20</v>
      </c>
      <c r="D83">
        <v>6103</v>
      </c>
      <c r="E83" t="s">
        <v>83</v>
      </c>
      <c r="F83" s="7">
        <f t="shared" si="12"/>
        <v>7891</v>
      </c>
      <c r="G83" s="6">
        <f t="shared" si="13"/>
        <v>2816269</v>
      </c>
      <c r="H83" s="8">
        <f t="shared" si="14"/>
        <v>2021</v>
      </c>
      <c r="I83" s="7"/>
      <c r="J83" s="16">
        <v>2816269</v>
      </c>
      <c r="K83" s="16">
        <v>2595044</v>
      </c>
      <c r="L83" s="17">
        <v>2728978</v>
      </c>
      <c r="M83" s="17">
        <v>2245173</v>
      </c>
      <c r="N83" s="17">
        <v>2055711</v>
      </c>
      <c r="O83" s="6"/>
      <c r="P83" s="6">
        <v>7891</v>
      </c>
      <c r="Q83" s="6">
        <v>7831</v>
      </c>
      <c r="R83" s="6">
        <v>7753</v>
      </c>
      <c r="S83" s="6">
        <v>7261</v>
      </c>
      <c r="T83" s="6">
        <v>7241</v>
      </c>
    </row>
    <row r="84" spans="1:20" x14ac:dyDescent="0.25">
      <c r="A84">
        <f t="shared" si="9"/>
        <v>182</v>
      </c>
      <c r="B84">
        <f t="shared" si="10"/>
        <v>182</v>
      </c>
      <c r="C84">
        <f t="shared" si="11"/>
        <v>105</v>
      </c>
      <c r="D84">
        <v>6104</v>
      </c>
      <c r="E84" t="s">
        <v>84</v>
      </c>
      <c r="F84" s="7">
        <f t="shared" si="12"/>
        <v>21507</v>
      </c>
      <c r="G84" s="6">
        <f t="shared" si="13"/>
        <v>4587724</v>
      </c>
      <c r="H84" s="8">
        <f t="shared" si="14"/>
        <v>2021</v>
      </c>
      <c r="I84" s="7"/>
      <c r="J84" s="16">
        <v>4587724</v>
      </c>
      <c r="K84" s="16">
        <v>4119722</v>
      </c>
      <c r="L84" s="17">
        <v>4381635</v>
      </c>
      <c r="M84" s="17">
        <v>3913964</v>
      </c>
      <c r="N84" s="17">
        <v>3701525</v>
      </c>
      <c r="O84" s="6"/>
      <c r="P84" s="6">
        <v>21507</v>
      </c>
      <c r="Q84" s="6">
        <v>21263</v>
      </c>
      <c r="R84" s="6">
        <v>20971</v>
      </c>
      <c r="S84" s="6">
        <v>20251</v>
      </c>
      <c r="T84" s="6">
        <v>20078</v>
      </c>
    </row>
    <row r="85" spans="1:20" x14ac:dyDescent="0.25">
      <c r="A85">
        <f t="shared" si="9"/>
        <v>188</v>
      </c>
      <c r="B85">
        <f t="shared" si="10"/>
        <v>188</v>
      </c>
      <c r="C85">
        <f t="shared" si="11"/>
        <v>144</v>
      </c>
      <c r="D85">
        <v>6105</v>
      </c>
      <c r="E85" t="s">
        <v>85</v>
      </c>
      <c r="F85" s="7">
        <f t="shared" si="12"/>
        <v>22964</v>
      </c>
      <c r="G85" s="6">
        <f t="shared" si="13"/>
        <v>5748715</v>
      </c>
      <c r="H85" s="8">
        <f t="shared" si="14"/>
        <v>2021</v>
      </c>
      <c r="I85" s="7"/>
      <c r="J85" s="16">
        <v>5748715</v>
      </c>
      <c r="K85" s="16">
        <v>5237763</v>
      </c>
      <c r="L85" s="17">
        <v>4853054</v>
      </c>
      <c r="M85" s="17">
        <v>4406576</v>
      </c>
      <c r="N85" s="17">
        <v>4193833</v>
      </c>
      <c r="O85" s="6"/>
      <c r="P85" s="6">
        <v>22964</v>
      </c>
      <c r="Q85" s="6">
        <v>22700</v>
      </c>
      <c r="R85" s="6">
        <v>22385</v>
      </c>
      <c r="S85" s="6">
        <v>20838</v>
      </c>
      <c r="T85" s="6">
        <v>20677</v>
      </c>
    </row>
    <row r="86" spans="1:20" x14ac:dyDescent="0.25">
      <c r="A86">
        <f t="shared" si="9"/>
        <v>232</v>
      </c>
      <c r="B86">
        <f t="shared" si="10"/>
        <v>232</v>
      </c>
      <c r="C86">
        <f t="shared" si="11"/>
        <v>152</v>
      </c>
      <c r="D86">
        <v>6106</v>
      </c>
      <c r="E86" t="s">
        <v>86</v>
      </c>
      <c r="F86" s="7">
        <f t="shared" si="12"/>
        <v>36972</v>
      </c>
      <c r="G86" s="6">
        <f t="shared" si="13"/>
        <v>5993804</v>
      </c>
      <c r="H86" s="8">
        <f t="shared" si="14"/>
        <v>2021</v>
      </c>
      <c r="I86" s="7"/>
      <c r="J86" s="16">
        <v>5993804</v>
      </c>
      <c r="K86" s="16">
        <v>5577104</v>
      </c>
      <c r="L86" s="17">
        <v>600427</v>
      </c>
      <c r="M86" s="17">
        <v>5225752</v>
      </c>
      <c r="N86" s="17">
        <v>4533830</v>
      </c>
      <c r="O86" s="6"/>
      <c r="P86" s="6">
        <v>36972</v>
      </c>
      <c r="Q86" s="6">
        <v>36504</v>
      </c>
      <c r="R86" s="6">
        <v>35950</v>
      </c>
      <c r="S86" s="6">
        <v>35124</v>
      </c>
      <c r="T86" s="6">
        <v>34677</v>
      </c>
    </row>
    <row r="87" spans="1:20" x14ac:dyDescent="0.25">
      <c r="A87">
        <f t="shared" si="9"/>
        <v>204</v>
      </c>
      <c r="B87">
        <f t="shared" si="10"/>
        <v>204</v>
      </c>
      <c r="C87">
        <f t="shared" si="11"/>
        <v>190</v>
      </c>
      <c r="D87">
        <v>6107</v>
      </c>
      <c r="E87" t="s">
        <v>87</v>
      </c>
      <c r="F87" s="7">
        <f t="shared" si="12"/>
        <v>27034</v>
      </c>
      <c r="G87" s="6">
        <f t="shared" si="13"/>
        <v>8349183</v>
      </c>
      <c r="H87" s="8">
        <f t="shared" si="14"/>
        <v>2021</v>
      </c>
      <c r="I87" s="7"/>
      <c r="J87" s="16">
        <v>8349183</v>
      </c>
      <c r="K87" s="16">
        <v>8010492</v>
      </c>
      <c r="L87" s="17">
        <v>6707012</v>
      </c>
      <c r="M87" s="17">
        <v>6033378</v>
      </c>
      <c r="N87" s="17">
        <v>6208288</v>
      </c>
      <c r="O87" s="6"/>
      <c r="P87" s="6">
        <v>27034</v>
      </c>
      <c r="Q87" s="6">
        <v>26749</v>
      </c>
      <c r="R87" s="6">
        <v>26403</v>
      </c>
      <c r="S87" s="6">
        <v>24447</v>
      </c>
      <c r="T87" s="6">
        <v>24295</v>
      </c>
    </row>
    <row r="88" spans="1:20" x14ac:dyDescent="0.25">
      <c r="A88">
        <f t="shared" si="9"/>
        <v>264</v>
      </c>
      <c r="B88">
        <f t="shared" si="10"/>
        <v>264</v>
      </c>
      <c r="C88">
        <f t="shared" si="11"/>
        <v>240</v>
      </c>
      <c r="D88">
        <v>6108</v>
      </c>
      <c r="E88" t="s">
        <v>88</v>
      </c>
      <c r="F88" s="7">
        <f t="shared" si="12"/>
        <v>61254</v>
      </c>
      <c r="G88" s="6">
        <f t="shared" si="13"/>
        <v>11663855</v>
      </c>
      <c r="H88" s="8">
        <f t="shared" si="14"/>
        <v>2021</v>
      </c>
      <c r="I88" s="7"/>
      <c r="J88" s="16">
        <v>11663855</v>
      </c>
      <c r="K88" s="16">
        <v>9980112</v>
      </c>
      <c r="L88" s="17">
        <v>9905909</v>
      </c>
      <c r="M88" s="17">
        <v>9672180</v>
      </c>
      <c r="N88" s="17">
        <v>8757357</v>
      </c>
      <c r="O88" s="6"/>
      <c r="P88" s="6">
        <v>61254</v>
      </c>
      <c r="Q88" s="6">
        <v>59913</v>
      </c>
      <c r="R88" s="6">
        <v>58398</v>
      </c>
      <c r="S88" s="6">
        <v>55831</v>
      </c>
      <c r="T88" s="6">
        <v>54519</v>
      </c>
    </row>
    <row r="89" spans="1:20" x14ac:dyDescent="0.25">
      <c r="A89">
        <f t="shared" si="9"/>
        <v>125</v>
      </c>
      <c r="B89">
        <f t="shared" si="10"/>
        <v>125</v>
      </c>
      <c r="C89">
        <f t="shared" si="11"/>
        <v>99</v>
      </c>
      <c r="D89">
        <v>6109</v>
      </c>
      <c r="E89" t="s">
        <v>89</v>
      </c>
      <c r="F89" s="7">
        <f t="shared" si="12"/>
        <v>14213</v>
      </c>
      <c r="G89" s="6">
        <f t="shared" si="13"/>
        <v>4469140</v>
      </c>
      <c r="H89" s="8">
        <f t="shared" si="14"/>
        <v>2021</v>
      </c>
      <c r="I89" s="7"/>
      <c r="J89" s="16">
        <v>4469140</v>
      </c>
      <c r="K89" s="16">
        <v>4145174</v>
      </c>
      <c r="L89" s="17">
        <v>4188391</v>
      </c>
      <c r="M89" s="17">
        <v>3600497</v>
      </c>
      <c r="N89" s="17">
        <v>3608242</v>
      </c>
      <c r="O89" s="6"/>
      <c r="P89" s="6">
        <v>14213</v>
      </c>
      <c r="Q89" s="6">
        <v>14163</v>
      </c>
      <c r="R89" s="6">
        <v>14081</v>
      </c>
      <c r="S89" s="6">
        <v>13972</v>
      </c>
      <c r="T89" s="6">
        <v>13937</v>
      </c>
    </row>
    <row r="90" spans="1:20" x14ac:dyDescent="0.25">
      <c r="A90">
        <f t="shared" si="9"/>
        <v>206</v>
      </c>
      <c r="B90">
        <f t="shared" si="10"/>
        <v>206</v>
      </c>
      <c r="C90">
        <f t="shared" si="11"/>
        <v>239</v>
      </c>
      <c r="D90">
        <v>6110</v>
      </c>
      <c r="E90" t="s">
        <v>90</v>
      </c>
      <c r="F90" s="7">
        <f t="shared" si="12"/>
        <v>27765</v>
      </c>
      <c r="G90" s="6">
        <f t="shared" si="13"/>
        <v>11639145</v>
      </c>
      <c r="H90" s="8">
        <f t="shared" si="14"/>
        <v>2021</v>
      </c>
      <c r="I90" s="7"/>
      <c r="J90" s="16">
        <v>11639145</v>
      </c>
      <c r="K90" s="16">
        <v>9821488</v>
      </c>
      <c r="L90" s="17" t="s">
        <v>367</v>
      </c>
      <c r="M90" s="17">
        <v>12648867</v>
      </c>
      <c r="N90" s="17">
        <v>11011938</v>
      </c>
      <c r="O90" s="6"/>
      <c r="P90" s="6">
        <v>27765</v>
      </c>
      <c r="Q90" s="6">
        <v>27462</v>
      </c>
      <c r="R90" s="6">
        <v>27100</v>
      </c>
      <c r="S90" s="6">
        <v>27157</v>
      </c>
      <c r="T90" s="6">
        <v>26931</v>
      </c>
    </row>
    <row r="91" spans="1:20" x14ac:dyDescent="0.25">
      <c r="A91">
        <f t="shared" si="9"/>
        <v>132</v>
      </c>
      <c r="B91">
        <f t="shared" si="10"/>
        <v>132</v>
      </c>
      <c r="C91">
        <f t="shared" si="11"/>
        <v>52</v>
      </c>
      <c r="D91">
        <v>6111</v>
      </c>
      <c r="E91" t="s">
        <v>91</v>
      </c>
      <c r="F91" s="7">
        <f t="shared" si="12"/>
        <v>14736</v>
      </c>
      <c r="G91" s="6">
        <f t="shared" si="13"/>
        <v>3645534</v>
      </c>
      <c r="H91" s="8">
        <f t="shared" si="14"/>
        <v>2021</v>
      </c>
      <c r="I91" s="7"/>
      <c r="J91" s="16">
        <v>3645534</v>
      </c>
      <c r="K91" s="16">
        <v>3219145</v>
      </c>
      <c r="L91" s="17">
        <v>3460403</v>
      </c>
      <c r="M91" s="17">
        <v>3290627</v>
      </c>
      <c r="N91" s="17">
        <v>4041779</v>
      </c>
      <c r="O91" s="6"/>
      <c r="P91" s="6">
        <v>14736</v>
      </c>
      <c r="Q91" s="6">
        <v>14624</v>
      </c>
      <c r="R91" s="6">
        <v>14480</v>
      </c>
      <c r="S91" s="6">
        <v>15725</v>
      </c>
      <c r="T91" s="6">
        <v>15489</v>
      </c>
    </row>
    <row r="92" spans="1:20" x14ac:dyDescent="0.25">
      <c r="A92">
        <f t="shared" si="9"/>
        <v>136</v>
      </c>
      <c r="B92">
        <f t="shared" si="10"/>
        <v>136</v>
      </c>
      <c r="C92">
        <f t="shared" si="11"/>
        <v>70</v>
      </c>
      <c r="D92">
        <v>6112</v>
      </c>
      <c r="E92" t="s">
        <v>92</v>
      </c>
      <c r="F92" s="7">
        <f t="shared" si="12"/>
        <v>14987</v>
      </c>
      <c r="G92" s="6">
        <f t="shared" si="13"/>
        <v>3832265</v>
      </c>
      <c r="H92" s="8">
        <f t="shared" si="14"/>
        <v>2021</v>
      </c>
      <c r="I92" s="7"/>
      <c r="J92" s="16">
        <v>3832265</v>
      </c>
      <c r="K92" s="16">
        <v>3491113</v>
      </c>
      <c r="L92" s="17">
        <v>3566477</v>
      </c>
      <c r="M92" s="17">
        <v>3597080</v>
      </c>
      <c r="N92" s="17">
        <v>3048536</v>
      </c>
      <c r="O92" s="6"/>
      <c r="P92" s="6">
        <v>14987</v>
      </c>
      <c r="Q92" s="6">
        <v>14952</v>
      </c>
      <c r="R92" s="6">
        <v>14882</v>
      </c>
      <c r="S92" s="6">
        <v>16345</v>
      </c>
      <c r="T92" s="6">
        <v>16273</v>
      </c>
    </row>
    <row r="93" spans="1:20" x14ac:dyDescent="0.25">
      <c r="A93">
        <f t="shared" si="9"/>
        <v>178</v>
      </c>
      <c r="B93">
        <f t="shared" si="10"/>
        <v>178</v>
      </c>
      <c r="C93">
        <f t="shared" si="11"/>
        <v>120</v>
      </c>
      <c r="D93">
        <v>6113</v>
      </c>
      <c r="E93" t="s">
        <v>93</v>
      </c>
      <c r="F93" s="7">
        <f t="shared" si="12"/>
        <v>20855</v>
      </c>
      <c r="G93" s="6">
        <f t="shared" si="13"/>
        <v>4910890</v>
      </c>
      <c r="H93" s="8">
        <f t="shared" si="14"/>
        <v>2021</v>
      </c>
      <c r="I93" s="7"/>
      <c r="J93" s="16">
        <v>4910890</v>
      </c>
      <c r="K93" s="16">
        <v>4364161</v>
      </c>
      <c r="L93" s="17">
        <v>4327291</v>
      </c>
      <c r="M93" s="17">
        <v>4681401</v>
      </c>
      <c r="N93" s="17">
        <v>3611189</v>
      </c>
      <c r="O93" s="6"/>
      <c r="P93" s="6">
        <v>20855</v>
      </c>
      <c r="Q93" s="6">
        <v>20743</v>
      </c>
      <c r="R93" s="6">
        <v>20581</v>
      </c>
      <c r="S93" s="6">
        <v>20481</v>
      </c>
      <c r="T93" s="6">
        <v>20400</v>
      </c>
    </row>
    <row r="94" spans="1:20" x14ac:dyDescent="0.25">
      <c r="A94">
        <f t="shared" si="9"/>
        <v>124</v>
      </c>
      <c r="B94">
        <f t="shared" si="10"/>
        <v>124</v>
      </c>
      <c r="C94">
        <f t="shared" si="11"/>
        <v>78</v>
      </c>
      <c r="D94">
        <v>6114</v>
      </c>
      <c r="E94" t="s">
        <v>94</v>
      </c>
      <c r="F94" s="7">
        <f t="shared" si="12"/>
        <v>13995</v>
      </c>
      <c r="G94" s="6">
        <f t="shared" si="13"/>
        <v>4012719</v>
      </c>
      <c r="H94" s="8">
        <f t="shared" si="14"/>
        <v>2021</v>
      </c>
      <c r="I94" s="7"/>
      <c r="J94" s="16">
        <v>4012719</v>
      </c>
      <c r="K94" s="16">
        <v>3290973</v>
      </c>
      <c r="L94" s="17">
        <v>2867689</v>
      </c>
      <c r="M94" s="17">
        <v>3022891</v>
      </c>
      <c r="N94" s="17">
        <v>2650986</v>
      </c>
      <c r="O94" s="6"/>
      <c r="P94" s="6">
        <v>13995</v>
      </c>
      <c r="Q94" s="6">
        <v>13877</v>
      </c>
      <c r="R94" s="6">
        <v>13727</v>
      </c>
      <c r="S94" s="6">
        <v>13489</v>
      </c>
      <c r="T94" s="6">
        <v>13408</v>
      </c>
    </row>
    <row r="95" spans="1:20" x14ac:dyDescent="0.25">
      <c r="A95">
        <f t="shared" si="9"/>
        <v>267</v>
      </c>
      <c r="B95">
        <f t="shared" si="10"/>
        <v>267</v>
      </c>
      <c r="C95">
        <f t="shared" si="11"/>
        <v>236</v>
      </c>
      <c r="D95">
        <v>6115</v>
      </c>
      <c r="E95" t="s">
        <v>95</v>
      </c>
      <c r="F95" s="7">
        <f t="shared" si="12"/>
        <v>64313</v>
      </c>
      <c r="G95" s="6">
        <f t="shared" si="13"/>
        <v>11172291</v>
      </c>
      <c r="H95" s="8">
        <f t="shared" si="14"/>
        <v>2021</v>
      </c>
      <c r="I95" s="7"/>
      <c r="J95" s="16">
        <v>11172291</v>
      </c>
      <c r="K95" s="16">
        <v>9997124</v>
      </c>
      <c r="L95" s="17">
        <v>10583024</v>
      </c>
      <c r="M95" s="17">
        <v>9575048</v>
      </c>
      <c r="N95" s="17">
        <v>8325172</v>
      </c>
      <c r="O95" s="6"/>
      <c r="P95" s="6">
        <v>64313</v>
      </c>
      <c r="Q95" s="6">
        <v>63710</v>
      </c>
      <c r="R95" s="6">
        <v>62958</v>
      </c>
      <c r="S95" s="6">
        <v>62827</v>
      </c>
      <c r="T95" s="6">
        <v>62284</v>
      </c>
    </row>
    <row r="96" spans="1:20" x14ac:dyDescent="0.25">
      <c r="A96">
        <f t="shared" si="9"/>
        <v>216</v>
      </c>
      <c r="B96">
        <f t="shared" si="10"/>
        <v>216</v>
      </c>
      <c r="C96">
        <f t="shared" si="11"/>
        <v>159</v>
      </c>
      <c r="D96">
        <v>6116</v>
      </c>
      <c r="E96" t="s">
        <v>96</v>
      </c>
      <c r="F96" s="7">
        <f t="shared" si="12"/>
        <v>30749</v>
      </c>
      <c r="G96" s="6">
        <f t="shared" si="13"/>
        <v>6335383</v>
      </c>
      <c r="H96" s="8">
        <f t="shared" si="14"/>
        <v>2021</v>
      </c>
      <c r="I96" s="7"/>
      <c r="J96" s="16">
        <v>6335383</v>
      </c>
      <c r="K96" s="16">
        <v>5916223</v>
      </c>
      <c r="L96" s="17">
        <v>5966907</v>
      </c>
      <c r="M96" s="17">
        <v>5085234</v>
      </c>
      <c r="N96" s="17">
        <v>4801688</v>
      </c>
      <c r="O96" s="6"/>
      <c r="P96" s="6">
        <v>30749</v>
      </c>
      <c r="Q96" s="6">
        <v>30371</v>
      </c>
      <c r="R96" s="6">
        <v>29922</v>
      </c>
      <c r="S96" s="6">
        <v>36414</v>
      </c>
      <c r="T96" s="6">
        <v>34479</v>
      </c>
    </row>
    <row r="97" spans="1:20" x14ac:dyDescent="0.25">
      <c r="A97">
        <f t="shared" si="9"/>
        <v>257</v>
      </c>
      <c r="B97">
        <f t="shared" si="10"/>
        <v>257</v>
      </c>
      <c r="C97">
        <f t="shared" si="11"/>
        <v>224</v>
      </c>
      <c r="D97">
        <v>6117</v>
      </c>
      <c r="E97" t="s">
        <v>97</v>
      </c>
      <c r="F97" s="7">
        <f t="shared" si="12"/>
        <v>51100</v>
      </c>
      <c r="G97" s="6">
        <f t="shared" si="13"/>
        <v>10403759</v>
      </c>
      <c r="H97" s="8">
        <f t="shared" si="14"/>
        <v>2021</v>
      </c>
      <c r="I97" s="7"/>
      <c r="J97" s="16">
        <v>10403759</v>
      </c>
      <c r="K97" s="16">
        <v>9164229</v>
      </c>
      <c r="L97" s="17">
        <v>9730471</v>
      </c>
      <c r="M97" s="17">
        <v>8793600</v>
      </c>
      <c r="N97" s="17">
        <v>8238595</v>
      </c>
      <c r="O97" s="6"/>
      <c r="P97" s="6">
        <v>51100</v>
      </c>
      <c r="Q97" s="6">
        <v>50617</v>
      </c>
      <c r="R97" s="6">
        <v>50016</v>
      </c>
      <c r="S97" s="6">
        <v>47873</v>
      </c>
      <c r="T97" s="6">
        <v>47613</v>
      </c>
    </row>
    <row r="98" spans="1:20" x14ac:dyDescent="0.25">
      <c r="A98">
        <f t="shared" si="9"/>
        <v>160</v>
      </c>
      <c r="B98">
        <f t="shared" si="10"/>
        <v>160</v>
      </c>
      <c r="C98">
        <f t="shared" si="11"/>
        <v>247</v>
      </c>
      <c r="D98">
        <v>6201</v>
      </c>
      <c r="E98" t="s">
        <v>98</v>
      </c>
      <c r="F98" s="7">
        <f t="shared" si="12"/>
        <v>18136</v>
      </c>
      <c r="G98" s="6">
        <f t="shared" si="13"/>
        <v>12773907</v>
      </c>
      <c r="H98" s="8">
        <f t="shared" si="14"/>
        <v>2021</v>
      </c>
      <c r="I98" s="7"/>
      <c r="J98" s="16">
        <v>12773907</v>
      </c>
      <c r="K98" s="16">
        <v>11264807</v>
      </c>
      <c r="L98" s="17">
        <v>12765092</v>
      </c>
      <c r="M98" s="17">
        <v>9914148</v>
      </c>
      <c r="N98" s="17">
        <v>9015668</v>
      </c>
      <c r="O98" s="6"/>
      <c r="P98" s="6">
        <v>18136</v>
      </c>
      <c r="Q98" s="6">
        <v>17882</v>
      </c>
      <c r="R98" s="6">
        <v>17584</v>
      </c>
      <c r="S98" s="6">
        <v>14665</v>
      </c>
      <c r="T98" s="6">
        <v>14587</v>
      </c>
    </row>
    <row r="99" spans="1:20" x14ac:dyDescent="0.25">
      <c r="A99">
        <f t="shared" si="9"/>
        <v>24</v>
      </c>
      <c r="B99">
        <f t="shared" si="10"/>
        <v>24</v>
      </c>
      <c r="C99">
        <f t="shared" si="11"/>
        <v>26</v>
      </c>
      <c r="D99">
        <v>6202</v>
      </c>
      <c r="E99" t="s">
        <v>99</v>
      </c>
      <c r="F99" s="7">
        <f t="shared" si="12"/>
        <v>3113</v>
      </c>
      <c r="G99" s="6">
        <f t="shared" si="13"/>
        <v>3012988</v>
      </c>
      <c r="H99" s="8">
        <f t="shared" si="14"/>
        <v>2021</v>
      </c>
      <c r="I99" s="7"/>
      <c r="J99" s="16">
        <v>3012988</v>
      </c>
      <c r="K99" s="16">
        <v>2807773</v>
      </c>
      <c r="L99" s="17">
        <v>2976491</v>
      </c>
      <c r="M99" s="17">
        <v>2613759</v>
      </c>
      <c r="N99" s="17">
        <v>2308842</v>
      </c>
      <c r="O99" s="6"/>
      <c r="P99" s="6">
        <v>3113</v>
      </c>
      <c r="Q99" s="6">
        <v>3114</v>
      </c>
      <c r="R99" s="6">
        <v>3107</v>
      </c>
      <c r="S99" s="6">
        <v>3349</v>
      </c>
      <c r="T99" s="6">
        <v>3333</v>
      </c>
    </row>
    <row r="100" spans="1:20" x14ac:dyDescent="0.25">
      <c r="A100">
        <f t="shared" si="9"/>
        <v>57</v>
      </c>
      <c r="B100">
        <f t="shared" si="10"/>
        <v>57</v>
      </c>
      <c r="C100">
        <f t="shared" si="11"/>
        <v>58</v>
      </c>
      <c r="D100">
        <v>6203</v>
      </c>
      <c r="E100" t="s">
        <v>100</v>
      </c>
      <c r="F100" s="7">
        <f t="shared" si="12"/>
        <v>6820</v>
      </c>
      <c r="G100" s="6">
        <f t="shared" si="13"/>
        <v>3698167</v>
      </c>
      <c r="H100" s="8">
        <f t="shared" si="14"/>
        <v>2021</v>
      </c>
      <c r="I100" s="7"/>
      <c r="J100" s="16">
        <v>3698167</v>
      </c>
      <c r="K100" s="16">
        <v>3484378</v>
      </c>
      <c r="L100" s="17">
        <v>3471268</v>
      </c>
      <c r="M100" s="17">
        <v>3027650</v>
      </c>
      <c r="N100" s="17">
        <v>2527624</v>
      </c>
      <c r="O100" s="6"/>
      <c r="P100" s="6">
        <v>6820</v>
      </c>
      <c r="Q100" s="6">
        <v>6765</v>
      </c>
      <c r="R100" s="6">
        <v>6694</v>
      </c>
      <c r="S100" s="6">
        <v>6418</v>
      </c>
      <c r="T100" s="6">
        <v>6385</v>
      </c>
    </row>
    <row r="101" spans="1:20" x14ac:dyDescent="0.25">
      <c r="A101">
        <f t="shared" si="9"/>
        <v>67</v>
      </c>
      <c r="B101">
        <f t="shared" si="10"/>
        <v>67</v>
      </c>
      <c r="C101">
        <f t="shared" si="11"/>
        <v>230</v>
      </c>
      <c r="D101">
        <v>6204</v>
      </c>
      <c r="E101" t="s">
        <v>101</v>
      </c>
      <c r="F101" s="7">
        <f t="shared" si="12"/>
        <v>7656</v>
      </c>
      <c r="G101" s="6">
        <f t="shared" si="13"/>
        <v>10754784</v>
      </c>
      <c r="H101" s="8">
        <f t="shared" si="14"/>
        <v>2021</v>
      </c>
      <c r="I101" s="7"/>
      <c r="J101" s="16">
        <v>10754784</v>
      </c>
      <c r="K101" s="16">
        <v>5587007</v>
      </c>
      <c r="L101" s="17">
        <v>3571886</v>
      </c>
      <c r="M101" s="17">
        <v>3134708</v>
      </c>
      <c r="N101" s="17">
        <v>3478430</v>
      </c>
      <c r="O101" s="6"/>
      <c r="P101" s="6">
        <v>7656</v>
      </c>
      <c r="Q101" s="6">
        <v>7632</v>
      </c>
      <c r="R101" s="6">
        <v>7581</v>
      </c>
      <c r="S101" s="6">
        <v>7650</v>
      </c>
      <c r="T101" s="6">
        <v>7637</v>
      </c>
    </row>
    <row r="102" spans="1:20" x14ac:dyDescent="0.25">
      <c r="A102">
        <f t="shared" si="9"/>
        <v>58</v>
      </c>
      <c r="B102">
        <f t="shared" si="10"/>
        <v>58</v>
      </c>
      <c r="C102">
        <f t="shared" si="11"/>
        <v>172</v>
      </c>
      <c r="D102">
        <v>6205</v>
      </c>
      <c r="E102" t="s">
        <v>102</v>
      </c>
      <c r="F102" s="7">
        <f t="shared" si="12"/>
        <v>6968</v>
      </c>
      <c r="G102" s="6">
        <f t="shared" si="13"/>
        <v>6786821</v>
      </c>
      <c r="H102" s="8">
        <f t="shared" si="14"/>
        <v>2021</v>
      </c>
      <c r="I102" s="7"/>
      <c r="J102" s="16">
        <v>6786821</v>
      </c>
      <c r="K102" s="16">
        <v>6101601</v>
      </c>
      <c r="L102" s="17">
        <v>5915315</v>
      </c>
      <c r="M102" s="17">
        <v>5434727</v>
      </c>
      <c r="N102" s="17">
        <v>5440584</v>
      </c>
      <c r="O102" s="6"/>
      <c r="P102" s="6">
        <v>6968</v>
      </c>
      <c r="Q102" s="6">
        <v>6904</v>
      </c>
      <c r="R102" s="6">
        <v>6818</v>
      </c>
      <c r="S102" s="6">
        <v>6006</v>
      </c>
      <c r="T102" s="6">
        <v>5994</v>
      </c>
    </row>
    <row r="103" spans="1:20" x14ac:dyDescent="0.25">
      <c r="A103">
        <f t="shared" si="9"/>
        <v>53</v>
      </c>
      <c r="B103">
        <f t="shared" si="10"/>
        <v>53</v>
      </c>
      <c r="C103">
        <f t="shared" si="11"/>
        <v>82</v>
      </c>
      <c r="D103">
        <v>6206</v>
      </c>
      <c r="E103" t="s">
        <v>103</v>
      </c>
      <c r="F103" s="7">
        <f t="shared" si="12"/>
        <v>6335</v>
      </c>
      <c r="G103" s="6">
        <f t="shared" si="13"/>
        <v>4051850</v>
      </c>
      <c r="H103" s="8">
        <f t="shared" si="14"/>
        <v>2021</v>
      </c>
      <c r="I103" s="7"/>
      <c r="J103" s="16">
        <v>4051850</v>
      </c>
      <c r="K103" s="16">
        <v>3804872</v>
      </c>
      <c r="L103" s="17">
        <v>3333976</v>
      </c>
      <c r="M103" s="17">
        <v>3132956</v>
      </c>
      <c r="N103" s="17">
        <v>3455322</v>
      </c>
      <c r="O103" s="6"/>
      <c r="P103" s="6">
        <v>6335</v>
      </c>
      <c r="Q103" s="6">
        <v>6349</v>
      </c>
      <c r="R103" s="6">
        <v>6353</v>
      </c>
      <c r="S103" s="6">
        <v>6276</v>
      </c>
      <c r="T103" s="6">
        <v>6331</v>
      </c>
    </row>
    <row r="104" spans="1:20" x14ac:dyDescent="0.25">
      <c r="A104">
        <f t="shared" si="9"/>
        <v>270</v>
      </c>
      <c r="B104">
        <f t="shared" si="10"/>
        <v>270</v>
      </c>
      <c r="C104">
        <f t="shared" si="11"/>
        <v>267</v>
      </c>
      <c r="D104">
        <v>6301</v>
      </c>
      <c r="E104" t="s">
        <v>104</v>
      </c>
      <c r="F104" s="7">
        <f t="shared" si="12"/>
        <v>79353</v>
      </c>
      <c r="G104" s="6">
        <f t="shared" si="13"/>
        <v>16230532</v>
      </c>
      <c r="H104" s="8">
        <f t="shared" si="14"/>
        <v>2021</v>
      </c>
      <c r="I104" s="7"/>
      <c r="J104" s="16">
        <v>16230532</v>
      </c>
      <c r="K104" s="16">
        <v>14129108</v>
      </c>
      <c r="L104" s="17">
        <v>15801784</v>
      </c>
      <c r="M104" s="17">
        <v>15231695</v>
      </c>
      <c r="N104" s="17">
        <v>12767377</v>
      </c>
      <c r="O104" s="6"/>
      <c r="P104" s="6">
        <v>79353</v>
      </c>
      <c r="Q104" s="6">
        <v>78642</v>
      </c>
      <c r="R104" s="6">
        <v>77763</v>
      </c>
      <c r="S104" s="6">
        <v>74788</v>
      </c>
      <c r="T104" s="6">
        <v>74435</v>
      </c>
    </row>
    <row r="105" spans="1:20" x14ac:dyDescent="0.25">
      <c r="A105">
        <f t="shared" si="9"/>
        <v>146</v>
      </c>
      <c r="B105">
        <f t="shared" si="10"/>
        <v>146</v>
      </c>
      <c r="C105">
        <f t="shared" si="11"/>
        <v>92</v>
      </c>
      <c r="D105">
        <v>6302</v>
      </c>
      <c r="E105" t="s">
        <v>105</v>
      </c>
      <c r="F105" s="7">
        <f t="shared" si="12"/>
        <v>16003</v>
      </c>
      <c r="G105" s="6">
        <f t="shared" si="13"/>
        <v>4291378</v>
      </c>
      <c r="H105" s="8">
        <f t="shared" si="14"/>
        <v>2021</v>
      </c>
      <c r="I105" s="7"/>
      <c r="J105" s="16">
        <v>4291378</v>
      </c>
      <c r="K105" s="16">
        <v>3789700</v>
      </c>
      <c r="L105" s="17">
        <v>3624583</v>
      </c>
      <c r="M105" s="17">
        <v>3432557</v>
      </c>
      <c r="N105" s="17">
        <v>3401932</v>
      </c>
      <c r="O105" s="6"/>
      <c r="P105" s="6">
        <v>16003</v>
      </c>
      <c r="Q105" s="6">
        <v>15925</v>
      </c>
      <c r="R105" s="6">
        <v>15816</v>
      </c>
      <c r="S105" s="6">
        <v>16362</v>
      </c>
      <c r="T105" s="6">
        <v>16278</v>
      </c>
    </row>
    <row r="106" spans="1:20" x14ac:dyDescent="0.25">
      <c r="A106">
        <f t="shared" si="9"/>
        <v>236</v>
      </c>
      <c r="B106">
        <f t="shared" si="10"/>
        <v>236</v>
      </c>
      <c r="C106">
        <f t="shared" si="11"/>
        <v>209</v>
      </c>
      <c r="D106">
        <v>6303</v>
      </c>
      <c r="E106" t="s">
        <v>106</v>
      </c>
      <c r="F106" s="7">
        <f t="shared" si="12"/>
        <v>37935</v>
      </c>
      <c r="G106" s="6">
        <f t="shared" si="13"/>
        <v>9031567</v>
      </c>
      <c r="H106" s="8">
        <f t="shared" si="14"/>
        <v>2021</v>
      </c>
      <c r="I106" s="7"/>
      <c r="J106" s="16">
        <v>9031567</v>
      </c>
      <c r="K106" s="16">
        <v>7135063</v>
      </c>
      <c r="L106" s="17">
        <v>8276194</v>
      </c>
      <c r="M106" s="17">
        <v>6788603</v>
      </c>
      <c r="N106" s="17">
        <v>5884828</v>
      </c>
      <c r="O106" s="6"/>
      <c r="P106" s="6">
        <v>37935</v>
      </c>
      <c r="Q106" s="6">
        <v>37696</v>
      </c>
      <c r="R106" s="6">
        <v>37386</v>
      </c>
      <c r="S106" s="6">
        <v>38065</v>
      </c>
      <c r="T106" s="6">
        <v>37876</v>
      </c>
    </row>
    <row r="107" spans="1:20" x14ac:dyDescent="0.25">
      <c r="A107">
        <f t="shared" si="9"/>
        <v>61</v>
      </c>
      <c r="B107">
        <f t="shared" si="10"/>
        <v>61</v>
      </c>
      <c r="C107">
        <f t="shared" si="11"/>
        <v>31</v>
      </c>
      <c r="D107">
        <v>6304</v>
      </c>
      <c r="E107" t="s">
        <v>107</v>
      </c>
      <c r="F107" s="7">
        <f t="shared" si="12"/>
        <v>7346</v>
      </c>
      <c r="G107" s="6">
        <f t="shared" si="13"/>
        <v>3093165</v>
      </c>
      <c r="H107" s="8">
        <f t="shared" si="14"/>
        <v>2021</v>
      </c>
      <c r="I107" s="7"/>
      <c r="J107" s="16">
        <v>3093165</v>
      </c>
      <c r="K107" s="16">
        <v>3075226</v>
      </c>
      <c r="L107" s="17">
        <v>2617933</v>
      </c>
      <c r="M107" s="17">
        <v>2287707</v>
      </c>
      <c r="N107" s="17">
        <v>2260048</v>
      </c>
      <c r="O107" s="6"/>
      <c r="P107" s="6">
        <v>7346</v>
      </c>
      <c r="Q107" s="6">
        <v>7289</v>
      </c>
      <c r="R107" s="6">
        <v>7227</v>
      </c>
      <c r="S107" s="6">
        <v>7072</v>
      </c>
      <c r="T107" s="6">
        <v>7053</v>
      </c>
    </row>
    <row r="108" spans="1:20" x14ac:dyDescent="0.25">
      <c r="A108">
        <f t="shared" si="9"/>
        <v>167</v>
      </c>
      <c r="B108">
        <f t="shared" si="10"/>
        <v>167</v>
      </c>
      <c r="C108">
        <f t="shared" si="11"/>
        <v>137</v>
      </c>
      <c r="D108">
        <v>6305</v>
      </c>
      <c r="E108" t="s">
        <v>108</v>
      </c>
      <c r="F108" s="7">
        <f t="shared" si="12"/>
        <v>19309</v>
      </c>
      <c r="G108" s="6">
        <f t="shared" si="13"/>
        <v>5485258</v>
      </c>
      <c r="H108" s="8">
        <f t="shared" si="14"/>
        <v>2021</v>
      </c>
      <c r="I108" s="7"/>
      <c r="J108" s="16">
        <v>5485258</v>
      </c>
      <c r="K108" s="16">
        <v>4345150</v>
      </c>
      <c r="L108" s="17">
        <v>5445999</v>
      </c>
      <c r="M108" s="17">
        <v>5540927</v>
      </c>
      <c r="N108" s="17">
        <v>4867000</v>
      </c>
      <c r="O108" s="6"/>
      <c r="P108" s="6">
        <v>19309</v>
      </c>
      <c r="Q108" s="6">
        <v>19141</v>
      </c>
      <c r="R108" s="6">
        <v>18934</v>
      </c>
      <c r="S108" s="6">
        <v>17169</v>
      </c>
      <c r="T108" s="6">
        <v>17147</v>
      </c>
    </row>
    <row r="109" spans="1:20" x14ac:dyDescent="0.25">
      <c r="A109">
        <f t="shared" si="9"/>
        <v>121</v>
      </c>
      <c r="B109">
        <f t="shared" si="10"/>
        <v>121</v>
      </c>
      <c r="C109">
        <f t="shared" si="11"/>
        <v>109</v>
      </c>
      <c r="D109">
        <v>6306</v>
      </c>
      <c r="E109" t="s">
        <v>109</v>
      </c>
      <c r="F109" s="7">
        <f t="shared" si="12"/>
        <v>13386</v>
      </c>
      <c r="G109" s="6">
        <f t="shared" si="13"/>
        <v>4656904</v>
      </c>
      <c r="H109" s="8">
        <f t="shared" si="14"/>
        <v>2021</v>
      </c>
      <c r="I109" s="7"/>
      <c r="J109" s="16">
        <v>4656904</v>
      </c>
      <c r="K109" s="16">
        <v>3563630</v>
      </c>
      <c r="L109" s="17">
        <v>3888869</v>
      </c>
      <c r="M109" s="17">
        <v>3785190</v>
      </c>
      <c r="N109" s="17">
        <v>3946782</v>
      </c>
      <c r="O109" s="6"/>
      <c r="P109" s="6">
        <v>13386</v>
      </c>
      <c r="Q109" s="6">
        <v>13299</v>
      </c>
      <c r="R109" s="6">
        <v>13169</v>
      </c>
      <c r="S109" s="6">
        <v>13559</v>
      </c>
      <c r="T109" s="6">
        <v>13468</v>
      </c>
    </row>
    <row r="110" spans="1:20" x14ac:dyDescent="0.25">
      <c r="A110">
        <f t="shared" si="9"/>
        <v>107</v>
      </c>
      <c r="B110">
        <f t="shared" si="10"/>
        <v>107</v>
      </c>
      <c r="C110">
        <f t="shared" si="11"/>
        <v>65</v>
      </c>
      <c r="D110">
        <v>6307</v>
      </c>
      <c r="E110" t="s">
        <v>110</v>
      </c>
      <c r="F110" s="7">
        <f t="shared" si="12"/>
        <v>11946</v>
      </c>
      <c r="G110" s="6">
        <f t="shared" si="13"/>
        <v>3787673</v>
      </c>
      <c r="H110" s="8">
        <f t="shared" si="14"/>
        <v>2021</v>
      </c>
      <c r="I110" s="7"/>
      <c r="J110" s="16">
        <v>3787673</v>
      </c>
      <c r="K110" s="16">
        <v>3453018</v>
      </c>
      <c r="L110" s="17">
        <v>3650368</v>
      </c>
      <c r="M110" s="17">
        <v>3114544</v>
      </c>
      <c r="N110" s="17">
        <v>3376766</v>
      </c>
      <c r="O110" s="6"/>
      <c r="P110" s="6">
        <v>11946</v>
      </c>
      <c r="Q110" s="6">
        <v>11848</v>
      </c>
      <c r="R110" s="6">
        <v>11725</v>
      </c>
      <c r="S110" s="6">
        <v>11828</v>
      </c>
      <c r="T110" s="6">
        <v>11742</v>
      </c>
    </row>
    <row r="111" spans="1:20" x14ac:dyDescent="0.25">
      <c r="A111">
        <f t="shared" si="9"/>
        <v>82</v>
      </c>
      <c r="B111">
        <f t="shared" si="10"/>
        <v>82</v>
      </c>
      <c r="C111">
        <f t="shared" si="11"/>
        <v>51</v>
      </c>
      <c r="D111">
        <v>6308</v>
      </c>
      <c r="E111" t="s">
        <v>111</v>
      </c>
      <c r="F111" s="7">
        <f t="shared" si="12"/>
        <v>9199</v>
      </c>
      <c r="G111" s="6">
        <f t="shared" si="13"/>
        <v>3644122</v>
      </c>
      <c r="H111" s="8">
        <f t="shared" si="14"/>
        <v>2021</v>
      </c>
      <c r="I111" s="7"/>
      <c r="J111" s="16">
        <v>3644122</v>
      </c>
      <c r="K111" s="16">
        <v>2960686</v>
      </c>
      <c r="L111" s="17">
        <v>2977701</v>
      </c>
      <c r="M111" s="17">
        <v>2553666</v>
      </c>
      <c r="N111" s="17">
        <v>2657462</v>
      </c>
      <c r="O111" s="6"/>
      <c r="P111" s="6">
        <v>9199</v>
      </c>
      <c r="Q111" s="6">
        <v>9164</v>
      </c>
      <c r="R111" s="6">
        <v>9093</v>
      </c>
      <c r="S111" s="6">
        <v>9333</v>
      </c>
      <c r="T111" s="6">
        <v>9312</v>
      </c>
    </row>
    <row r="112" spans="1:20" x14ac:dyDescent="0.25">
      <c r="A112">
        <f t="shared" si="9"/>
        <v>25</v>
      </c>
      <c r="B112">
        <f t="shared" si="10"/>
        <v>25</v>
      </c>
      <c r="C112">
        <f t="shared" si="11"/>
        <v>25</v>
      </c>
      <c r="D112">
        <v>6309</v>
      </c>
      <c r="E112" t="s">
        <v>112</v>
      </c>
      <c r="F112" s="7">
        <f t="shared" si="12"/>
        <v>3532</v>
      </c>
      <c r="G112" s="6">
        <f t="shared" si="13"/>
        <v>3004923</v>
      </c>
      <c r="H112" s="8">
        <f t="shared" si="14"/>
        <v>2021</v>
      </c>
      <c r="I112" s="7"/>
      <c r="J112" s="16">
        <v>3004923</v>
      </c>
      <c r="K112" s="16">
        <v>2852104</v>
      </c>
      <c r="L112" s="17">
        <v>2541745</v>
      </c>
      <c r="M112" s="17">
        <v>2387044</v>
      </c>
      <c r="N112" s="17">
        <v>2617111</v>
      </c>
      <c r="O112" s="6"/>
      <c r="P112" s="6">
        <v>3532</v>
      </c>
      <c r="Q112" s="6">
        <v>3531</v>
      </c>
      <c r="R112" s="6">
        <v>3531</v>
      </c>
      <c r="S112" s="6">
        <v>3451</v>
      </c>
      <c r="T112" s="6">
        <v>3452</v>
      </c>
    </row>
    <row r="113" spans="1:20" x14ac:dyDescent="0.25">
      <c r="A113">
        <f t="shared" si="9"/>
        <v>243</v>
      </c>
      <c r="B113">
        <f t="shared" si="10"/>
        <v>243</v>
      </c>
      <c r="C113">
        <f t="shared" si="11"/>
        <v>235</v>
      </c>
      <c r="D113">
        <v>6310</v>
      </c>
      <c r="E113" t="s">
        <v>113</v>
      </c>
      <c r="F113" s="7">
        <f t="shared" si="12"/>
        <v>41511</v>
      </c>
      <c r="G113" s="6">
        <f t="shared" si="13"/>
        <v>11112117</v>
      </c>
      <c r="H113" s="8">
        <f t="shared" si="14"/>
        <v>2021</v>
      </c>
      <c r="I113" s="7"/>
      <c r="J113" s="16">
        <v>11112117</v>
      </c>
      <c r="K113" s="16">
        <v>7657587</v>
      </c>
      <c r="L113" s="17">
        <v>8143827</v>
      </c>
      <c r="M113" s="17">
        <v>7443703</v>
      </c>
      <c r="N113" s="17">
        <v>6901429</v>
      </c>
      <c r="O113" s="6"/>
      <c r="P113" s="6">
        <v>41511</v>
      </c>
      <c r="Q113" s="6">
        <v>41096</v>
      </c>
      <c r="R113" s="6">
        <v>40574</v>
      </c>
      <c r="S113" s="6">
        <v>38222</v>
      </c>
      <c r="T113" s="6">
        <v>38028</v>
      </c>
    </row>
    <row r="114" spans="1:20" x14ac:dyDescent="0.25">
      <c r="A114">
        <f t="shared" si="9"/>
        <v>325</v>
      </c>
      <c r="B114">
        <f t="shared" si="10"/>
        <v>325</v>
      </c>
      <c r="C114">
        <f t="shared" si="11"/>
        <v>314</v>
      </c>
      <c r="D114">
        <v>7101</v>
      </c>
      <c r="E114" t="s">
        <v>114</v>
      </c>
      <c r="F114" s="7">
        <f t="shared" si="12"/>
        <v>238343</v>
      </c>
      <c r="G114" s="6">
        <f t="shared" si="13"/>
        <v>41997582</v>
      </c>
      <c r="H114" s="8">
        <f t="shared" si="14"/>
        <v>2021</v>
      </c>
      <c r="I114" s="7"/>
      <c r="J114" s="16">
        <v>41997582</v>
      </c>
      <c r="K114" s="16">
        <v>37708805</v>
      </c>
      <c r="L114" s="17">
        <v>38877155</v>
      </c>
      <c r="M114" s="17">
        <v>37326938</v>
      </c>
      <c r="N114" s="17">
        <v>34585331</v>
      </c>
      <c r="O114" s="6"/>
      <c r="P114" s="6">
        <v>238343</v>
      </c>
      <c r="Q114" s="6">
        <v>236724</v>
      </c>
      <c r="R114" s="6">
        <v>234717</v>
      </c>
      <c r="S114" s="6">
        <v>237283</v>
      </c>
      <c r="T114" s="6">
        <v>236037</v>
      </c>
    </row>
    <row r="115" spans="1:20" x14ac:dyDescent="0.25">
      <c r="A115">
        <f t="shared" si="9"/>
        <v>256</v>
      </c>
      <c r="B115">
        <f t="shared" si="10"/>
        <v>256</v>
      </c>
      <c r="C115">
        <f t="shared" si="11"/>
        <v>269</v>
      </c>
      <c r="D115">
        <v>7102</v>
      </c>
      <c r="E115" t="s">
        <v>115</v>
      </c>
      <c r="F115" s="7">
        <f t="shared" si="12"/>
        <v>50479</v>
      </c>
      <c r="G115" s="6">
        <f t="shared" si="13"/>
        <v>16516201</v>
      </c>
      <c r="H115" s="8">
        <f t="shared" si="14"/>
        <v>2021</v>
      </c>
      <c r="I115" s="7"/>
      <c r="J115" s="16">
        <v>16516201</v>
      </c>
      <c r="K115" s="16">
        <v>12999285</v>
      </c>
      <c r="L115" s="17">
        <v>13379720</v>
      </c>
      <c r="M115" s="17">
        <v>12549028</v>
      </c>
      <c r="N115" s="17">
        <v>11698807</v>
      </c>
      <c r="O115" s="6"/>
      <c r="P115" s="6">
        <v>50479</v>
      </c>
      <c r="Q115" s="6">
        <v>50348</v>
      </c>
      <c r="R115" s="6">
        <v>50148</v>
      </c>
      <c r="S115" s="6">
        <v>51161</v>
      </c>
      <c r="T115" s="6">
        <v>51031</v>
      </c>
    </row>
    <row r="116" spans="1:20" x14ac:dyDescent="0.25">
      <c r="A116">
        <f t="shared" si="9"/>
        <v>84</v>
      </c>
      <c r="B116">
        <f t="shared" si="10"/>
        <v>84</v>
      </c>
      <c r="C116">
        <f t="shared" si="11"/>
        <v>88</v>
      </c>
      <c r="D116">
        <v>7103</v>
      </c>
      <c r="E116" t="s">
        <v>116</v>
      </c>
      <c r="F116" s="7">
        <f t="shared" si="12"/>
        <v>9353</v>
      </c>
      <c r="G116" s="6">
        <f t="shared" si="13"/>
        <v>4145495</v>
      </c>
      <c r="H116" s="8">
        <f t="shared" si="14"/>
        <v>2021</v>
      </c>
      <c r="I116" s="7"/>
      <c r="J116" s="16">
        <v>4145495</v>
      </c>
      <c r="K116" s="16">
        <v>4881649</v>
      </c>
      <c r="L116" s="17">
        <v>2866758</v>
      </c>
      <c r="M116" s="17">
        <v>3565153</v>
      </c>
      <c r="N116" s="17">
        <v>3489697</v>
      </c>
      <c r="O116" s="6"/>
      <c r="P116" s="6">
        <v>9353</v>
      </c>
      <c r="Q116" s="6">
        <v>9426</v>
      </c>
      <c r="R116" s="6">
        <v>9477</v>
      </c>
      <c r="S116" s="6">
        <v>10674</v>
      </c>
      <c r="T116" s="6">
        <v>10732</v>
      </c>
    </row>
    <row r="117" spans="1:20" x14ac:dyDescent="0.25">
      <c r="A117">
        <f t="shared" si="9"/>
        <v>31</v>
      </c>
      <c r="B117">
        <f t="shared" si="10"/>
        <v>31</v>
      </c>
      <c r="C117">
        <f t="shared" si="11"/>
        <v>24</v>
      </c>
      <c r="D117">
        <v>7104</v>
      </c>
      <c r="E117" t="s">
        <v>117</v>
      </c>
      <c r="F117" s="7">
        <f t="shared" si="12"/>
        <v>4196</v>
      </c>
      <c r="G117" s="6">
        <f t="shared" si="13"/>
        <v>3002704</v>
      </c>
      <c r="H117" s="8">
        <f t="shared" si="14"/>
        <v>2021</v>
      </c>
      <c r="I117" s="7"/>
      <c r="J117" s="16">
        <v>3002704</v>
      </c>
      <c r="K117" s="16">
        <v>2928981</v>
      </c>
      <c r="L117" s="17">
        <v>2485982</v>
      </c>
      <c r="M117" s="17">
        <v>2276025</v>
      </c>
      <c r="N117" s="17">
        <v>2221627</v>
      </c>
      <c r="O117" s="6"/>
      <c r="P117" s="6">
        <v>4196</v>
      </c>
      <c r="Q117" s="6">
        <v>4206</v>
      </c>
      <c r="R117" s="6">
        <v>4204</v>
      </c>
      <c r="S117" s="6">
        <v>4461</v>
      </c>
      <c r="T117" s="6">
        <v>4476</v>
      </c>
    </row>
    <row r="118" spans="1:20" x14ac:dyDescent="0.25">
      <c r="A118">
        <f t="shared" si="9"/>
        <v>266</v>
      </c>
      <c r="B118">
        <f t="shared" si="10"/>
        <v>266</v>
      </c>
      <c r="C118">
        <f t="shared" si="11"/>
        <v>206</v>
      </c>
      <c r="D118">
        <v>7105</v>
      </c>
      <c r="E118" t="s">
        <v>118</v>
      </c>
      <c r="F118" s="7">
        <f t="shared" si="12"/>
        <v>62394</v>
      </c>
      <c r="G118" s="6">
        <f t="shared" si="13"/>
        <v>8891500</v>
      </c>
      <c r="H118" s="8">
        <f t="shared" si="14"/>
        <v>2021</v>
      </c>
      <c r="I118" s="7"/>
      <c r="J118" s="16">
        <v>8891500</v>
      </c>
      <c r="K118" s="16">
        <v>8080762</v>
      </c>
      <c r="L118" s="17">
        <v>7666167</v>
      </c>
      <c r="M118" s="17">
        <v>6449684</v>
      </c>
      <c r="N118" s="17">
        <v>5953980</v>
      </c>
      <c r="O118" s="6"/>
      <c r="P118" s="6">
        <v>62394</v>
      </c>
      <c r="Q118" s="6">
        <v>60000</v>
      </c>
      <c r="R118" s="6">
        <v>57447</v>
      </c>
      <c r="S118" s="6">
        <v>61882</v>
      </c>
      <c r="T118" s="6">
        <v>57427</v>
      </c>
    </row>
    <row r="119" spans="1:20" x14ac:dyDescent="0.25">
      <c r="A119">
        <f t="shared" si="9"/>
        <v>81</v>
      </c>
      <c r="B119">
        <f t="shared" si="10"/>
        <v>81</v>
      </c>
      <c r="C119">
        <f t="shared" si="11"/>
        <v>182</v>
      </c>
      <c r="D119">
        <v>7106</v>
      </c>
      <c r="E119" t="s">
        <v>119</v>
      </c>
      <c r="F119" s="7">
        <f t="shared" si="12"/>
        <v>9171</v>
      </c>
      <c r="G119" s="6">
        <f t="shared" si="13"/>
        <v>7654047</v>
      </c>
      <c r="H119" s="8">
        <f t="shared" si="14"/>
        <v>2021</v>
      </c>
      <c r="I119" s="7"/>
      <c r="J119" s="16">
        <v>7654047</v>
      </c>
      <c r="K119" s="16">
        <v>7346958</v>
      </c>
      <c r="L119" s="17">
        <v>8428039</v>
      </c>
      <c r="M119" s="17">
        <v>8132087</v>
      </c>
      <c r="N119" s="17">
        <v>7769125</v>
      </c>
      <c r="O119" s="6"/>
      <c r="P119" s="6">
        <v>9171</v>
      </c>
      <c r="Q119" s="6">
        <v>9083</v>
      </c>
      <c r="R119" s="6">
        <v>8979</v>
      </c>
      <c r="S119" s="6">
        <v>7959</v>
      </c>
      <c r="T119" s="6">
        <v>7955</v>
      </c>
    </row>
    <row r="120" spans="1:20" x14ac:dyDescent="0.25">
      <c r="A120">
        <f t="shared" si="9"/>
        <v>77</v>
      </c>
      <c r="B120">
        <f t="shared" si="10"/>
        <v>77</v>
      </c>
      <c r="C120">
        <f t="shared" si="11"/>
        <v>96</v>
      </c>
      <c r="D120">
        <v>7107</v>
      </c>
      <c r="E120" t="s">
        <v>120</v>
      </c>
      <c r="F120" s="7">
        <f t="shared" si="12"/>
        <v>8614</v>
      </c>
      <c r="G120" s="6">
        <f t="shared" si="13"/>
        <v>4353483</v>
      </c>
      <c r="H120" s="8">
        <f t="shared" si="14"/>
        <v>2021</v>
      </c>
      <c r="I120" s="7"/>
      <c r="J120" s="16">
        <v>4353483</v>
      </c>
      <c r="K120" s="16">
        <v>3536987</v>
      </c>
      <c r="L120" s="17">
        <v>3994784</v>
      </c>
      <c r="M120" s="17">
        <v>3582526</v>
      </c>
      <c r="N120" s="17">
        <v>2837574</v>
      </c>
      <c r="O120" s="6"/>
      <c r="P120" s="6">
        <v>8614</v>
      </c>
      <c r="Q120" s="6">
        <v>8601</v>
      </c>
      <c r="R120" s="6">
        <v>8571</v>
      </c>
      <c r="S120" s="6">
        <v>8812</v>
      </c>
      <c r="T120" s="6">
        <v>8834</v>
      </c>
    </row>
    <row r="121" spans="1:20" x14ac:dyDescent="0.25">
      <c r="A121">
        <f t="shared" si="9"/>
        <v>134</v>
      </c>
      <c r="B121" s="13">
        <v>134.1</v>
      </c>
      <c r="C121">
        <f t="shared" si="11"/>
        <v>208</v>
      </c>
      <c r="D121">
        <v>7108</v>
      </c>
      <c r="E121" t="s">
        <v>121</v>
      </c>
      <c r="F121" s="7">
        <f t="shared" si="12"/>
        <v>14859</v>
      </c>
      <c r="G121" s="6">
        <f t="shared" si="13"/>
        <v>9027890</v>
      </c>
      <c r="H121" s="8">
        <f t="shared" si="14"/>
        <v>2021</v>
      </c>
      <c r="I121" s="7"/>
      <c r="J121" s="16">
        <v>9027890</v>
      </c>
      <c r="K121" s="16">
        <v>6919660</v>
      </c>
      <c r="L121" s="17">
        <v>6097065</v>
      </c>
      <c r="M121" s="17">
        <v>4117475</v>
      </c>
      <c r="N121" s="17">
        <v>4046341</v>
      </c>
      <c r="O121" s="6"/>
      <c r="P121" s="6">
        <v>14859</v>
      </c>
      <c r="Q121" s="6">
        <v>14753</v>
      </c>
      <c r="R121" s="6">
        <v>14623</v>
      </c>
      <c r="S121" s="6">
        <v>13475</v>
      </c>
      <c r="T121" s="6">
        <v>13497</v>
      </c>
    </row>
    <row r="122" spans="1:20" x14ac:dyDescent="0.25">
      <c r="A122">
        <f t="shared" si="9"/>
        <v>249</v>
      </c>
      <c r="B122">
        <f t="shared" si="10"/>
        <v>249</v>
      </c>
      <c r="C122">
        <f t="shared" si="11"/>
        <v>225</v>
      </c>
      <c r="D122">
        <v>7109</v>
      </c>
      <c r="E122" t="s">
        <v>122</v>
      </c>
      <c r="F122" s="7">
        <f t="shared" si="12"/>
        <v>46751</v>
      </c>
      <c r="G122" s="6">
        <f t="shared" si="13"/>
        <v>10438287</v>
      </c>
      <c r="H122" s="8">
        <f t="shared" si="14"/>
        <v>2021</v>
      </c>
      <c r="I122" s="7"/>
      <c r="J122" s="16">
        <v>10438287</v>
      </c>
      <c r="K122" s="16">
        <v>9914656</v>
      </c>
      <c r="L122" s="17">
        <v>10263952</v>
      </c>
      <c r="M122" s="17">
        <v>9161788</v>
      </c>
      <c r="N122" s="17">
        <v>8457858</v>
      </c>
      <c r="O122" s="6"/>
      <c r="P122" s="6">
        <v>46751</v>
      </c>
      <c r="Q122" s="6">
        <v>46292</v>
      </c>
      <c r="R122" s="6">
        <v>45755</v>
      </c>
      <c r="S122" s="6">
        <v>42067</v>
      </c>
      <c r="T122" s="6">
        <v>41916</v>
      </c>
    </row>
    <row r="123" spans="1:20" x14ac:dyDescent="0.25">
      <c r="A123">
        <f t="shared" si="9"/>
        <v>90</v>
      </c>
      <c r="B123">
        <f t="shared" si="10"/>
        <v>90</v>
      </c>
      <c r="C123">
        <f t="shared" si="11"/>
        <v>38</v>
      </c>
      <c r="D123">
        <v>7110</v>
      </c>
      <c r="E123" t="s">
        <v>123</v>
      </c>
      <c r="F123" s="7">
        <f t="shared" si="12"/>
        <v>10078</v>
      </c>
      <c r="G123" s="6">
        <f t="shared" si="13"/>
        <v>3372123</v>
      </c>
      <c r="H123" s="8">
        <f t="shared" si="14"/>
        <v>2021</v>
      </c>
      <c r="I123" s="7"/>
      <c r="J123" s="16">
        <v>3372123</v>
      </c>
      <c r="K123" s="16">
        <v>2905343</v>
      </c>
      <c r="L123" s="17">
        <v>3042332</v>
      </c>
      <c r="M123" s="17">
        <v>2810428</v>
      </c>
      <c r="N123" s="17">
        <v>2618237</v>
      </c>
      <c r="O123" s="6"/>
      <c r="P123" s="6">
        <v>10078</v>
      </c>
      <c r="Q123" s="6">
        <v>9959</v>
      </c>
      <c r="R123" s="6">
        <v>9825</v>
      </c>
      <c r="S123" s="6">
        <v>10171</v>
      </c>
      <c r="T123" s="6">
        <v>10045</v>
      </c>
    </row>
    <row r="124" spans="1:20" x14ac:dyDescent="0.25">
      <c r="A124">
        <f t="shared" si="9"/>
        <v>245</v>
      </c>
      <c r="B124">
        <f t="shared" si="10"/>
        <v>245</v>
      </c>
      <c r="C124">
        <f t="shared" si="11"/>
        <v>219</v>
      </c>
      <c r="D124">
        <v>7201</v>
      </c>
      <c r="E124" t="s">
        <v>124</v>
      </c>
      <c r="F124" s="7">
        <f t="shared" si="12"/>
        <v>44253</v>
      </c>
      <c r="G124" s="6">
        <f t="shared" si="13"/>
        <v>9868221</v>
      </c>
      <c r="H124" s="8">
        <f t="shared" si="14"/>
        <v>2021</v>
      </c>
      <c r="I124" s="7"/>
      <c r="J124" s="16">
        <v>9868221</v>
      </c>
      <c r="K124" s="16">
        <v>8846646</v>
      </c>
      <c r="L124" s="17">
        <v>9570827</v>
      </c>
      <c r="M124" s="17">
        <v>9670745</v>
      </c>
      <c r="N124" s="17">
        <v>7304620</v>
      </c>
      <c r="O124" s="6"/>
      <c r="P124" s="6">
        <v>44253</v>
      </c>
      <c r="Q124" s="6">
        <v>44143</v>
      </c>
      <c r="R124" s="6">
        <v>43962</v>
      </c>
      <c r="S124" s="6">
        <v>39853</v>
      </c>
      <c r="T124" s="6">
        <v>40135</v>
      </c>
    </row>
    <row r="125" spans="1:20" x14ac:dyDescent="0.25">
      <c r="A125">
        <f t="shared" si="9"/>
        <v>83</v>
      </c>
      <c r="B125">
        <f t="shared" si="10"/>
        <v>83</v>
      </c>
      <c r="C125">
        <f t="shared" si="11"/>
        <v>60</v>
      </c>
      <c r="D125">
        <v>7202</v>
      </c>
      <c r="E125" t="s">
        <v>125</v>
      </c>
      <c r="F125" s="7">
        <f t="shared" si="12"/>
        <v>9319</v>
      </c>
      <c r="G125" s="6">
        <f t="shared" si="13"/>
        <v>3712361</v>
      </c>
      <c r="H125" s="8">
        <f t="shared" si="14"/>
        <v>2021</v>
      </c>
      <c r="I125" s="7"/>
      <c r="J125" s="16">
        <v>3712361</v>
      </c>
      <c r="K125" s="16">
        <v>3758213</v>
      </c>
      <c r="L125" s="17">
        <v>3810671</v>
      </c>
      <c r="M125" s="17">
        <v>3237226</v>
      </c>
      <c r="N125" s="17">
        <v>2816240</v>
      </c>
      <c r="O125" s="6"/>
      <c r="P125" s="6">
        <v>9319</v>
      </c>
      <c r="Q125" s="6">
        <v>9331</v>
      </c>
      <c r="R125" s="6">
        <v>9327</v>
      </c>
      <c r="S125" s="6">
        <v>8874</v>
      </c>
      <c r="T125" s="6">
        <v>8958</v>
      </c>
    </row>
    <row r="126" spans="1:20" x14ac:dyDescent="0.25">
      <c r="A126">
        <f t="shared" si="9"/>
        <v>73</v>
      </c>
      <c r="B126">
        <f t="shared" si="10"/>
        <v>73</v>
      </c>
      <c r="C126">
        <f t="shared" si="11"/>
        <v>176</v>
      </c>
      <c r="D126">
        <v>7203</v>
      </c>
      <c r="E126" t="s">
        <v>126</v>
      </c>
      <c r="F126" s="7">
        <f t="shared" si="12"/>
        <v>8187</v>
      </c>
      <c r="G126" s="6">
        <f t="shared" si="13"/>
        <v>7231485</v>
      </c>
      <c r="H126" s="8">
        <f t="shared" si="14"/>
        <v>2021</v>
      </c>
      <c r="I126" s="7"/>
      <c r="J126" s="16">
        <v>7231485</v>
      </c>
      <c r="K126" s="16">
        <v>6473365</v>
      </c>
      <c r="L126" s="17">
        <v>6235165</v>
      </c>
      <c r="M126" s="17">
        <v>5633563</v>
      </c>
      <c r="N126" s="17">
        <v>4142422</v>
      </c>
      <c r="O126" s="6"/>
      <c r="P126" s="6">
        <v>8187</v>
      </c>
      <c r="Q126" s="6">
        <v>8092</v>
      </c>
      <c r="R126" s="6">
        <v>7983</v>
      </c>
      <c r="S126" s="6">
        <v>7800</v>
      </c>
      <c r="T126" s="6">
        <v>7745</v>
      </c>
    </row>
    <row r="127" spans="1:20" x14ac:dyDescent="0.25">
      <c r="A127">
        <f t="shared" si="9"/>
        <v>311</v>
      </c>
      <c r="B127">
        <f t="shared" si="10"/>
        <v>311</v>
      </c>
      <c r="C127">
        <f t="shared" si="11"/>
        <v>298</v>
      </c>
      <c r="D127">
        <v>7301</v>
      </c>
      <c r="E127" t="s">
        <v>127</v>
      </c>
      <c r="F127" s="7">
        <f t="shared" si="12"/>
        <v>165757</v>
      </c>
      <c r="G127" s="6">
        <f t="shared" si="13"/>
        <v>31331065</v>
      </c>
      <c r="H127" s="8">
        <f t="shared" si="14"/>
        <v>2021</v>
      </c>
      <c r="I127" s="7"/>
      <c r="J127" s="16">
        <v>31331065</v>
      </c>
      <c r="K127" s="16">
        <v>26921262</v>
      </c>
      <c r="L127" s="17">
        <v>27406862</v>
      </c>
      <c r="M127" s="17">
        <v>25011279</v>
      </c>
      <c r="N127" s="17">
        <v>22630951</v>
      </c>
      <c r="O127" s="6"/>
      <c r="P127" s="6">
        <v>165757</v>
      </c>
      <c r="Q127" s="6">
        <v>163626</v>
      </c>
      <c r="R127" s="6">
        <v>161223</v>
      </c>
      <c r="S127" s="6">
        <v>147820</v>
      </c>
      <c r="T127" s="6">
        <v>146612</v>
      </c>
    </row>
    <row r="128" spans="1:20" x14ac:dyDescent="0.25">
      <c r="A128">
        <f t="shared" si="9"/>
        <v>91</v>
      </c>
      <c r="B128">
        <f t="shared" si="10"/>
        <v>91</v>
      </c>
      <c r="C128">
        <f t="shared" si="11"/>
        <v>129</v>
      </c>
      <c r="D128">
        <v>7302</v>
      </c>
      <c r="E128" t="s">
        <v>128</v>
      </c>
      <c r="F128" s="7">
        <f t="shared" si="12"/>
        <v>10232</v>
      </c>
      <c r="G128" s="6">
        <f t="shared" si="13"/>
        <v>5329126</v>
      </c>
      <c r="H128" s="8">
        <f t="shared" si="14"/>
        <v>2021</v>
      </c>
      <c r="I128" s="7"/>
      <c r="J128" s="16">
        <v>5329126</v>
      </c>
      <c r="K128" s="16">
        <v>4429563</v>
      </c>
      <c r="L128" s="17">
        <v>3978878</v>
      </c>
      <c r="M128" s="17">
        <v>4441340</v>
      </c>
      <c r="N128" s="17">
        <v>3125110</v>
      </c>
      <c r="O128" s="6"/>
      <c r="P128" s="6">
        <v>10232</v>
      </c>
      <c r="Q128" s="6">
        <v>10222</v>
      </c>
      <c r="R128" s="6">
        <v>10196</v>
      </c>
      <c r="S128" s="6">
        <v>10182</v>
      </c>
      <c r="T128" s="6">
        <v>10204</v>
      </c>
    </row>
    <row r="129" spans="1:20" x14ac:dyDescent="0.25">
      <c r="A129">
        <f t="shared" si="9"/>
        <v>59</v>
      </c>
      <c r="B129">
        <f t="shared" si="10"/>
        <v>59</v>
      </c>
      <c r="C129">
        <f t="shared" si="11"/>
        <v>131</v>
      </c>
      <c r="D129">
        <v>7303</v>
      </c>
      <c r="E129" t="s">
        <v>129</v>
      </c>
      <c r="F129" s="7">
        <f t="shared" si="12"/>
        <v>6993</v>
      </c>
      <c r="G129" s="6">
        <f t="shared" si="13"/>
        <v>5374819</v>
      </c>
      <c r="H129" s="8">
        <f t="shared" si="14"/>
        <v>2021</v>
      </c>
      <c r="I129" s="7"/>
      <c r="J129" s="16">
        <v>5374819</v>
      </c>
      <c r="K129" s="16">
        <v>4766325</v>
      </c>
      <c r="L129" s="17">
        <v>4580675</v>
      </c>
      <c r="M129" s="17">
        <v>4166327</v>
      </c>
      <c r="N129" s="17">
        <v>3574704</v>
      </c>
      <c r="O129" s="6"/>
      <c r="P129" s="6">
        <v>6993</v>
      </c>
      <c r="Q129" s="6">
        <v>6989</v>
      </c>
      <c r="R129" s="6">
        <v>6973</v>
      </c>
      <c r="S129" s="6">
        <v>7227</v>
      </c>
      <c r="T129" s="6">
        <v>7249</v>
      </c>
    </row>
    <row r="130" spans="1:20" x14ac:dyDescent="0.25">
      <c r="A130">
        <f t="shared" si="9"/>
        <v>254</v>
      </c>
      <c r="B130">
        <f t="shared" si="10"/>
        <v>254</v>
      </c>
      <c r="C130">
        <f t="shared" si="11"/>
        <v>220</v>
      </c>
      <c r="D130">
        <v>7304</v>
      </c>
      <c r="E130" t="s">
        <v>130</v>
      </c>
      <c r="F130" s="7">
        <f t="shared" si="12"/>
        <v>50413</v>
      </c>
      <c r="G130" s="6">
        <f t="shared" si="13"/>
        <v>10013668</v>
      </c>
      <c r="H130" s="8">
        <f t="shared" si="14"/>
        <v>2021</v>
      </c>
      <c r="I130" s="7"/>
      <c r="J130" s="16">
        <v>10013668</v>
      </c>
      <c r="K130" s="16">
        <v>9065363</v>
      </c>
      <c r="L130" s="17">
        <v>8526929</v>
      </c>
      <c r="M130" s="17">
        <v>8403684</v>
      </c>
      <c r="N130" s="17">
        <v>7269345</v>
      </c>
      <c r="O130" s="6"/>
      <c r="P130" s="6">
        <v>50413</v>
      </c>
      <c r="Q130" s="6">
        <v>49800</v>
      </c>
      <c r="R130" s="6">
        <v>49109</v>
      </c>
      <c r="S130" s="6">
        <v>42632</v>
      </c>
      <c r="T130" s="6">
        <v>42531</v>
      </c>
    </row>
    <row r="131" spans="1:20" x14ac:dyDescent="0.25">
      <c r="A131">
        <f t="shared" si="9"/>
        <v>101</v>
      </c>
      <c r="B131">
        <f t="shared" si="10"/>
        <v>101</v>
      </c>
      <c r="C131">
        <f t="shared" si="11"/>
        <v>77</v>
      </c>
      <c r="D131">
        <v>7305</v>
      </c>
      <c r="E131" t="s">
        <v>131</v>
      </c>
      <c r="F131" s="7">
        <f t="shared" si="12"/>
        <v>11384</v>
      </c>
      <c r="G131" s="6">
        <f t="shared" si="13"/>
        <v>3979940</v>
      </c>
      <c r="H131" s="8">
        <f t="shared" si="14"/>
        <v>2021</v>
      </c>
      <c r="I131" s="7"/>
      <c r="J131" s="16">
        <v>3979940</v>
      </c>
      <c r="K131" s="16">
        <v>3959977</v>
      </c>
      <c r="L131" s="17">
        <v>3744712</v>
      </c>
      <c r="M131" s="17">
        <v>3203509</v>
      </c>
      <c r="N131" s="17">
        <v>3394118</v>
      </c>
      <c r="O131" s="6"/>
      <c r="P131" s="6">
        <v>11384</v>
      </c>
      <c r="Q131" s="6">
        <v>11248</v>
      </c>
      <c r="R131" s="6">
        <v>11094</v>
      </c>
      <c r="S131" s="6">
        <v>10250</v>
      </c>
      <c r="T131" s="6">
        <v>10182</v>
      </c>
    </row>
    <row r="132" spans="1:20" x14ac:dyDescent="0.25">
      <c r="A132">
        <f t="shared" ref="A132:A195" si="15">RANK(F132,$F$3:$F$347,1)</f>
        <v>148</v>
      </c>
      <c r="B132">
        <f t="shared" ref="B132:B195" si="16">+A132</f>
        <v>148</v>
      </c>
      <c r="C132">
        <f t="shared" ref="C132:C195" si="17">RANK(G132,$G$3:$G$347,1)</f>
        <v>130</v>
      </c>
      <c r="D132">
        <v>7306</v>
      </c>
      <c r="E132" t="s">
        <v>132</v>
      </c>
      <c r="F132" s="7">
        <f t="shared" ref="F132:F195" si="18">+P132</f>
        <v>16370</v>
      </c>
      <c r="G132" s="6">
        <f t="shared" ref="G132:G195" si="19">IF(ISNUMBER(J132)=TRUE,J132,K132)</f>
        <v>5370852</v>
      </c>
      <c r="H132" s="8">
        <f t="shared" ref="H132:H195" si="20">IF(ISNUMBER(J132)=TRUE,$J$1,$K$1)</f>
        <v>2021</v>
      </c>
      <c r="I132" s="7"/>
      <c r="J132" s="16">
        <v>5370852</v>
      </c>
      <c r="K132" s="16">
        <v>5128086</v>
      </c>
      <c r="L132" s="17">
        <v>4593155</v>
      </c>
      <c r="M132" s="17">
        <v>4618757</v>
      </c>
      <c r="N132" s="17">
        <v>4294168</v>
      </c>
      <c r="O132" s="6"/>
      <c r="P132" s="6">
        <v>16370</v>
      </c>
      <c r="Q132" s="6">
        <v>16170</v>
      </c>
      <c r="R132" s="6">
        <v>15946</v>
      </c>
      <c r="S132" s="6">
        <v>15459</v>
      </c>
      <c r="T132" s="6">
        <v>15351</v>
      </c>
    </row>
    <row r="133" spans="1:20" x14ac:dyDescent="0.25">
      <c r="A133">
        <f t="shared" si="15"/>
        <v>171</v>
      </c>
      <c r="B133">
        <f t="shared" si="16"/>
        <v>171</v>
      </c>
      <c r="C133">
        <f t="shared" si="17"/>
        <v>181</v>
      </c>
      <c r="D133">
        <v>7307</v>
      </c>
      <c r="E133" t="s">
        <v>133</v>
      </c>
      <c r="F133" s="7">
        <f t="shared" si="18"/>
        <v>19556</v>
      </c>
      <c r="G133" s="6">
        <f t="shared" si="19"/>
        <v>7544330</v>
      </c>
      <c r="H133" s="8">
        <f t="shared" si="20"/>
        <v>2021</v>
      </c>
      <c r="I133" s="7"/>
      <c r="J133" s="16">
        <v>7544330</v>
      </c>
      <c r="K133" s="16">
        <v>6173290</v>
      </c>
      <c r="L133" s="17">
        <v>5865962</v>
      </c>
      <c r="M133" s="17">
        <v>6209954</v>
      </c>
      <c r="N133" s="17">
        <v>4887353</v>
      </c>
      <c r="O133" s="6"/>
      <c r="P133" s="6">
        <v>19556</v>
      </c>
      <c r="Q133" s="6">
        <v>19469</v>
      </c>
      <c r="R133" s="6">
        <v>19348</v>
      </c>
      <c r="S133" s="6">
        <v>19696</v>
      </c>
      <c r="T133" s="6">
        <v>19655</v>
      </c>
    </row>
    <row r="134" spans="1:20" x14ac:dyDescent="0.25">
      <c r="A134">
        <f t="shared" si="15"/>
        <v>219</v>
      </c>
      <c r="B134">
        <f t="shared" si="16"/>
        <v>219</v>
      </c>
      <c r="C134">
        <f t="shared" si="17"/>
        <v>169</v>
      </c>
      <c r="D134">
        <v>7308</v>
      </c>
      <c r="E134" t="s">
        <v>134</v>
      </c>
      <c r="F134" s="7">
        <f t="shared" si="18"/>
        <v>31132</v>
      </c>
      <c r="G134" s="6">
        <f t="shared" si="19"/>
        <v>6637286</v>
      </c>
      <c r="H134" s="8">
        <f t="shared" si="20"/>
        <v>2021</v>
      </c>
      <c r="I134" s="7"/>
      <c r="J134" s="16">
        <v>6637286</v>
      </c>
      <c r="K134" s="16">
        <v>5774989</v>
      </c>
      <c r="L134" s="17">
        <v>5736273</v>
      </c>
      <c r="M134" s="17">
        <v>5096867</v>
      </c>
      <c r="N134" s="17">
        <v>4611568</v>
      </c>
      <c r="O134" s="6"/>
      <c r="P134" s="6">
        <v>31132</v>
      </c>
      <c r="Q134" s="6">
        <v>30850</v>
      </c>
      <c r="R134" s="6">
        <v>30519</v>
      </c>
      <c r="S134" s="6">
        <v>28729</v>
      </c>
      <c r="T134" s="6">
        <v>28661</v>
      </c>
    </row>
    <row r="135" spans="1:20" x14ac:dyDescent="0.25">
      <c r="A135">
        <f t="shared" si="15"/>
        <v>35</v>
      </c>
      <c r="B135">
        <f t="shared" si="16"/>
        <v>35</v>
      </c>
      <c r="C135">
        <f t="shared" si="17"/>
        <v>102</v>
      </c>
      <c r="D135">
        <v>7309</v>
      </c>
      <c r="E135" t="s">
        <v>135</v>
      </c>
      <c r="F135" s="7">
        <f t="shared" si="18"/>
        <v>4365</v>
      </c>
      <c r="G135" s="6">
        <f t="shared" si="19"/>
        <v>4517831</v>
      </c>
      <c r="H135" s="8">
        <f t="shared" si="20"/>
        <v>2021</v>
      </c>
      <c r="I135" s="7"/>
      <c r="J135" s="16">
        <v>4517831</v>
      </c>
      <c r="K135" s="16">
        <v>4309942</v>
      </c>
      <c r="L135" s="17">
        <v>4149459</v>
      </c>
      <c r="M135" s="17">
        <v>4199139</v>
      </c>
      <c r="N135" s="17">
        <v>3748803</v>
      </c>
      <c r="O135" s="6"/>
      <c r="P135" s="6">
        <v>4365</v>
      </c>
      <c r="Q135" s="6">
        <v>4381</v>
      </c>
      <c r="R135" s="6">
        <v>4390</v>
      </c>
      <c r="S135" s="6">
        <v>5096</v>
      </c>
      <c r="T135" s="6">
        <v>5118</v>
      </c>
    </row>
    <row r="136" spans="1:20" x14ac:dyDescent="0.25">
      <c r="A136">
        <f t="shared" si="15"/>
        <v>284</v>
      </c>
      <c r="B136">
        <f t="shared" si="16"/>
        <v>284</v>
      </c>
      <c r="C136">
        <f t="shared" si="17"/>
        <v>278</v>
      </c>
      <c r="D136">
        <v>7401</v>
      </c>
      <c r="E136" t="s">
        <v>136</v>
      </c>
      <c r="F136" s="7">
        <f t="shared" si="18"/>
        <v>101895</v>
      </c>
      <c r="G136" s="6">
        <f t="shared" si="19"/>
        <v>19105052</v>
      </c>
      <c r="H136" s="8">
        <f t="shared" si="20"/>
        <v>2021</v>
      </c>
      <c r="I136" s="7"/>
      <c r="J136" s="16">
        <v>19105052</v>
      </c>
      <c r="K136" s="16">
        <v>16925496</v>
      </c>
      <c r="L136" s="17">
        <v>18151069</v>
      </c>
      <c r="M136" s="17">
        <v>15956379</v>
      </c>
      <c r="N136" s="17">
        <v>14137027</v>
      </c>
      <c r="O136" s="6"/>
      <c r="P136" s="6">
        <v>101895</v>
      </c>
      <c r="Q136" s="6">
        <v>101073</v>
      </c>
      <c r="R136" s="6">
        <v>100077</v>
      </c>
      <c r="S136" s="6">
        <v>91379</v>
      </c>
      <c r="T136" s="6">
        <v>91303</v>
      </c>
    </row>
    <row r="137" spans="1:20" x14ac:dyDescent="0.25">
      <c r="A137">
        <f t="shared" si="15"/>
        <v>187</v>
      </c>
      <c r="B137">
        <f t="shared" si="16"/>
        <v>187</v>
      </c>
      <c r="C137">
        <f t="shared" si="17"/>
        <v>223</v>
      </c>
      <c r="D137">
        <v>7402</v>
      </c>
      <c r="E137" t="s">
        <v>137</v>
      </c>
      <c r="F137" s="7">
        <f t="shared" si="18"/>
        <v>22813</v>
      </c>
      <c r="G137" s="6">
        <f t="shared" si="19"/>
        <v>10320642</v>
      </c>
      <c r="H137" s="8">
        <f t="shared" si="20"/>
        <v>2021</v>
      </c>
      <c r="I137" s="7"/>
      <c r="J137" s="16">
        <v>10320642</v>
      </c>
      <c r="K137" s="16">
        <v>6948547</v>
      </c>
      <c r="L137" s="17">
        <v>5028325</v>
      </c>
      <c r="M137" s="17">
        <v>4929782</v>
      </c>
      <c r="N137" s="17">
        <v>4462759</v>
      </c>
      <c r="O137" s="6"/>
      <c r="P137" s="6">
        <v>22813</v>
      </c>
      <c r="Q137" s="6">
        <v>22565</v>
      </c>
      <c r="R137" s="6">
        <v>22279</v>
      </c>
      <c r="S137" s="6">
        <v>19561</v>
      </c>
      <c r="T137" s="6">
        <v>19530</v>
      </c>
    </row>
    <row r="138" spans="1:20" x14ac:dyDescent="0.25">
      <c r="A138">
        <f t="shared" si="15"/>
        <v>225</v>
      </c>
      <c r="B138">
        <f t="shared" si="16"/>
        <v>225</v>
      </c>
      <c r="C138">
        <f t="shared" si="17"/>
        <v>203</v>
      </c>
      <c r="D138">
        <v>7403</v>
      </c>
      <c r="E138" t="s">
        <v>138</v>
      </c>
      <c r="F138" s="7">
        <f t="shared" si="18"/>
        <v>33051</v>
      </c>
      <c r="G138" s="6">
        <f t="shared" si="19"/>
        <v>8845265</v>
      </c>
      <c r="H138" s="8">
        <f t="shared" si="20"/>
        <v>2021</v>
      </c>
      <c r="I138" s="7"/>
      <c r="J138" s="16">
        <v>8845265</v>
      </c>
      <c r="K138" s="16">
        <v>5786537</v>
      </c>
      <c r="L138" s="17">
        <v>5762512</v>
      </c>
      <c r="M138" s="17">
        <v>4988975</v>
      </c>
      <c r="N138" s="17">
        <v>4505543</v>
      </c>
      <c r="O138" s="6"/>
      <c r="P138" s="6">
        <v>33051</v>
      </c>
      <c r="Q138" s="6">
        <v>32810</v>
      </c>
      <c r="R138" s="6">
        <v>32516</v>
      </c>
      <c r="S138" s="6">
        <v>29348</v>
      </c>
      <c r="T138" s="6">
        <v>29420</v>
      </c>
    </row>
    <row r="139" spans="1:20" x14ac:dyDescent="0.25">
      <c r="A139">
        <f t="shared" si="15"/>
        <v>246</v>
      </c>
      <c r="B139">
        <f t="shared" si="16"/>
        <v>246</v>
      </c>
      <c r="C139">
        <f t="shared" si="17"/>
        <v>227</v>
      </c>
      <c r="D139">
        <v>7404</v>
      </c>
      <c r="E139" t="s">
        <v>139</v>
      </c>
      <c r="F139" s="7">
        <f t="shared" si="18"/>
        <v>44844</v>
      </c>
      <c r="G139" s="6">
        <f t="shared" si="19"/>
        <v>10470071</v>
      </c>
      <c r="H139" s="8">
        <f t="shared" si="20"/>
        <v>2021</v>
      </c>
      <c r="I139" s="7"/>
      <c r="J139" s="16">
        <v>10470071</v>
      </c>
      <c r="K139" s="16">
        <v>8898523</v>
      </c>
      <c r="L139" s="17">
        <v>8890698</v>
      </c>
      <c r="M139" s="17">
        <v>8353755</v>
      </c>
      <c r="N139" s="17">
        <v>7207080</v>
      </c>
      <c r="O139" s="6"/>
      <c r="P139" s="6">
        <v>44844</v>
      </c>
      <c r="Q139" s="6">
        <v>44544</v>
      </c>
      <c r="R139" s="6">
        <v>44172</v>
      </c>
      <c r="S139" s="6">
        <v>38227</v>
      </c>
      <c r="T139" s="6">
        <v>38403</v>
      </c>
    </row>
    <row r="140" spans="1:20" x14ac:dyDescent="0.25">
      <c r="A140">
        <f t="shared" si="15"/>
        <v>181</v>
      </c>
      <c r="B140">
        <f t="shared" si="16"/>
        <v>181</v>
      </c>
      <c r="C140">
        <f t="shared" si="17"/>
        <v>118</v>
      </c>
      <c r="D140">
        <v>7405</v>
      </c>
      <c r="E140" t="s">
        <v>140</v>
      </c>
      <c r="F140" s="7">
        <f t="shared" si="18"/>
        <v>21194</v>
      </c>
      <c r="G140" s="6">
        <f t="shared" si="19"/>
        <v>4905421</v>
      </c>
      <c r="H140" s="8">
        <f t="shared" si="20"/>
        <v>2021</v>
      </c>
      <c r="I140" s="7"/>
      <c r="J140" s="16">
        <v>4905421</v>
      </c>
      <c r="K140" s="16">
        <v>4696862</v>
      </c>
      <c r="L140" s="17">
        <v>4279653</v>
      </c>
      <c r="M140" s="17">
        <v>4023557</v>
      </c>
      <c r="N140" s="17">
        <v>3590684</v>
      </c>
      <c r="O140" s="6"/>
      <c r="P140" s="6">
        <v>21194</v>
      </c>
      <c r="Q140" s="6">
        <v>21071</v>
      </c>
      <c r="R140" s="6">
        <v>20913</v>
      </c>
      <c r="S140" s="6">
        <v>19660</v>
      </c>
      <c r="T140" s="6">
        <v>19688</v>
      </c>
    </row>
    <row r="141" spans="1:20" x14ac:dyDescent="0.25">
      <c r="A141">
        <f t="shared" si="15"/>
        <v>253</v>
      </c>
      <c r="B141">
        <f t="shared" si="16"/>
        <v>253</v>
      </c>
      <c r="C141">
        <f t="shared" si="17"/>
        <v>228</v>
      </c>
      <c r="D141">
        <v>7406</v>
      </c>
      <c r="E141" t="s">
        <v>141</v>
      </c>
      <c r="F141" s="7">
        <f t="shared" si="18"/>
        <v>49994</v>
      </c>
      <c r="G141" s="6">
        <f t="shared" si="19"/>
        <v>10547338</v>
      </c>
      <c r="H141" s="8">
        <f t="shared" si="20"/>
        <v>2021</v>
      </c>
      <c r="I141" s="7"/>
      <c r="J141" s="16">
        <v>10547338</v>
      </c>
      <c r="K141" s="16">
        <v>9233547</v>
      </c>
      <c r="L141" s="17">
        <v>9341653</v>
      </c>
      <c r="M141" s="17">
        <v>9715219</v>
      </c>
      <c r="N141" s="17">
        <v>7582885</v>
      </c>
      <c r="O141" s="6"/>
      <c r="P141" s="6">
        <v>49994</v>
      </c>
      <c r="Q141" s="6">
        <v>49451</v>
      </c>
      <c r="R141" s="6">
        <v>48830</v>
      </c>
      <c r="S141" s="6">
        <v>41197</v>
      </c>
      <c r="T141" s="6">
        <v>41181</v>
      </c>
    </row>
    <row r="142" spans="1:20" x14ac:dyDescent="0.25">
      <c r="A142">
        <f t="shared" si="15"/>
        <v>153</v>
      </c>
      <c r="B142">
        <f t="shared" si="16"/>
        <v>153</v>
      </c>
      <c r="C142">
        <f t="shared" si="17"/>
        <v>86</v>
      </c>
      <c r="D142">
        <v>7407</v>
      </c>
      <c r="E142" t="s">
        <v>142</v>
      </c>
      <c r="F142" s="7">
        <f t="shared" si="18"/>
        <v>17656</v>
      </c>
      <c r="G142" s="6">
        <f t="shared" si="19"/>
        <v>4099197</v>
      </c>
      <c r="H142" s="8">
        <f t="shared" si="20"/>
        <v>2021</v>
      </c>
      <c r="I142" s="7"/>
      <c r="J142" s="16">
        <v>4099197</v>
      </c>
      <c r="K142" s="16">
        <v>3827785</v>
      </c>
      <c r="L142" s="17">
        <v>3614000</v>
      </c>
      <c r="M142" s="17">
        <v>3552271</v>
      </c>
      <c r="N142" s="17">
        <v>2916499</v>
      </c>
      <c r="O142" s="6"/>
      <c r="P142" s="6">
        <v>17656</v>
      </c>
      <c r="Q142" s="6">
        <v>17512</v>
      </c>
      <c r="R142" s="6">
        <v>17339</v>
      </c>
      <c r="S142" s="6">
        <v>15232</v>
      </c>
      <c r="T142" s="6">
        <v>15274</v>
      </c>
    </row>
    <row r="143" spans="1:20" x14ac:dyDescent="0.25">
      <c r="A143">
        <f t="shared" si="15"/>
        <v>169</v>
      </c>
      <c r="B143">
        <f t="shared" si="16"/>
        <v>169</v>
      </c>
      <c r="C143">
        <f t="shared" si="17"/>
        <v>104</v>
      </c>
      <c r="D143">
        <v>7408</v>
      </c>
      <c r="E143" t="s">
        <v>143</v>
      </c>
      <c r="F143" s="7">
        <f t="shared" si="18"/>
        <v>19366</v>
      </c>
      <c r="G143" s="6">
        <f t="shared" si="19"/>
        <v>4578152</v>
      </c>
      <c r="H143" s="8">
        <f t="shared" si="20"/>
        <v>2021</v>
      </c>
      <c r="I143" s="7"/>
      <c r="J143" s="16">
        <v>4578152</v>
      </c>
      <c r="K143" s="16">
        <v>4218603</v>
      </c>
      <c r="L143" s="17">
        <v>3761346</v>
      </c>
      <c r="M143" s="17">
        <v>3563897</v>
      </c>
      <c r="N143" s="17">
        <v>3458233</v>
      </c>
      <c r="O143" s="6"/>
      <c r="P143" s="6">
        <v>19366</v>
      </c>
      <c r="Q143" s="6">
        <v>19200</v>
      </c>
      <c r="R143" s="6">
        <v>19005</v>
      </c>
      <c r="S143" s="6">
        <v>18448</v>
      </c>
      <c r="T143" s="6">
        <v>18383</v>
      </c>
    </row>
    <row r="144" spans="1:20" x14ac:dyDescent="0.25">
      <c r="A144">
        <f t="shared" si="15"/>
        <v>326</v>
      </c>
      <c r="B144">
        <f t="shared" si="16"/>
        <v>326</v>
      </c>
      <c r="C144">
        <f t="shared" si="17"/>
        <v>316</v>
      </c>
      <c r="D144">
        <v>8101</v>
      </c>
      <c r="E144" t="s">
        <v>144</v>
      </c>
      <c r="F144" s="7">
        <f t="shared" si="18"/>
        <v>238661</v>
      </c>
      <c r="G144" s="6">
        <f t="shared" si="19"/>
        <v>44736631</v>
      </c>
      <c r="H144" s="8">
        <f t="shared" si="20"/>
        <v>2021</v>
      </c>
      <c r="I144" s="7"/>
      <c r="J144" s="16">
        <v>44736631</v>
      </c>
      <c r="K144" s="16">
        <v>45315817</v>
      </c>
      <c r="L144" s="17">
        <v>47177000</v>
      </c>
      <c r="M144" s="17">
        <v>42734772</v>
      </c>
      <c r="N144" s="17">
        <v>40448515</v>
      </c>
      <c r="O144" s="6"/>
      <c r="P144" s="6">
        <v>238661</v>
      </c>
      <c r="Q144" s="6">
        <v>238092</v>
      </c>
      <c r="R144" s="6">
        <v>237257</v>
      </c>
      <c r="S144" s="6">
        <v>229156</v>
      </c>
      <c r="T144" s="6">
        <v>229160</v>
      </c>
    </row>
    <row r="145" spans="1:20" x14ac:dyDescent="0.25">
      <c r="A145">
        <f t="shared" si="15"/>
        <v>294</v>
      </c>
      <c r="B145">
        <f t="shared" si="16"/>
        <v>294</v>
      </c>
      <c r="C145">
        <f t="shared" si="17"/>
        <v>291</v>
      </c>
      <c r="D145">
        <v>8102</v>
      </c>
      <c r="E145" t="s">
        <v>145</v>
      </c>
      <c r="F145" s="7">
        <f t="shared" si="18"/>
        <v>126729</v>
      </c>
      <c r="G145" s="6">
        <f t="shared" si="19"/>
        <v>27621211</v>
      </c>
      <c r="H145" s="8">
        <f t="shared" si="20"/>
        <v>2021</v>
      </c>
      <c r="I145" s="7"/>
      <c r="J145" s="16">
        <v>27621211</v>
      </c>
      <c r="K145" s="16">
        <v>28614301</v>
      </c>
      <c r="L145" s="17">
        <v>26899635</v>
      </c>
      <c r="M145" s="17">
        <v>24768514</v>
      </c>
      <c r="N145" s="17">
        <v>20315070</v>
      </c>
      <c r="O145" s="6"/>
      <c r="P145" s="6">
        <v>126729</v>
      </c>
      <c r="Q145" s="6">
        <v>125829</v>
      </c>
      <c r="R145" s="6">
        <v>124753</v>
      </c>
      <c r="S145" s="6">
        <v>118552</v>
      </c>
      <c r="T145" s="6">
        <v>117423</v>
      </c>
    </row>
    <row r="146" spans="1:20" x14ac:dyDescent="0.25">
      <c r="A146">
        <f t="shared" si="15"/>
        <v>277</v>
      </c>
      <c r="B146">
        <f t="shared" si="16"/>
        <v>277</v>
      </c>
      <c r="C146">
        <f t="shared" si="17"/>
        <v>280</v>
      </c>
      <c r="D146">
        <v>8103</v>
      </c>
      <c r="E146" t="s">
        <v>146</v>
      </c>
      <c r="F146" s="7">
        <f t="shared" si="18"/>
        <v>91435</v>
      </c>
      <c r="G146" s="6">
        <f t="shared" si="19"/>
        <v>20384279</v>
      </c>
      <c r="H146" s="8">
        <f t="shared" si="20"/>
        <v>2021</v>
      </c>
      <c r="I146" s="7"/>
      <c r="J146" s="16">
        <v>20384279</v>
      </c>
      <c r="K146" s="16">
        <v>17235007</v>
      </c>
      <c r="L146" s="17">
        <v>16912124</v>
      </c>
      <c r="M146" s="17">
        <v>15193498</v>
      </c>
      <c r="N146" s="17">
        <v>14984404</v>
      </c>
      <c r="O146" s="6"/>
      <c r="P146" s="6">
        <v>91435</v>
      </c>
      <c r="Q146" s="6">
        <v>91180</v>
      </c>
      <c r="R146" s="6">
        <v>90815</v>
      </c>
      <c r="S146" s="6">
        <v>102321</v>
      </c>
      <c r="T146" s="6">
        <v>101243</v>
      </c>
    </row>
    <row r="147" spans="1:20" x14ac:dyDescent="0.25">
      <c r="A147">
        <f t="shared" si="15"/>
        <v>106</v>
      </c>
      <c r="B147">
        <f t="shared" si="16"/>
        <v>106</v>
      </c>
      <c r="C147">
        <f t="shared" si="17"/>
        <v>79</v>
      </c>
      <c r="D147">
        <v>8104</v>
      </c>
      <c r="E147" t="s">
        <v>147</v>
      </c>
      <c r="F147" s="7">
        <f t="shared" si="18"/>
        <v>11855</v>
      </c>
      <c r="G147" s="6">
        <f t="shared" si="19"/>
        <v>4027925</v>
      </c>
      <c r="H147" s="8">
        <f t="shared" si="20"/>
        <v>2021</v>
      </c>
      <c r="I147" s="7"/>
      <c r="J147" s="16">
        <v>4027925</v>
      </c>
      <c r="K147" s="16">
        <v>4070481</v>
      </c>
      <c r="L147" s="17">
        <v>3453387</v>
      </c>
      <c r="M147" s="17">
        <v>3205707</v>
      </c>
      <c r="N147" s="17">
        <v>2936668</v>
      </c>
      <c r="O147" s="6"/>
      <c r="P147" s="6">
        <v>11855</v>
      </c>
      <c r="Q147" s="6">
        <v>11841</v>
      </c>
      <c r="R147" s="6">
        <v>11813</v>
      </c>
      <c r="S147" s="6">
        <v>8638</v>
      </c>
      <c r="T147" s="6">
        <v>8742</v>
      </c>
    </row>
    <row r="148" spans="1:20" x14ac:dyDescent="0.25">
      <c r="A148">
        <f t="shared" si="15"/>
        <v>202</v>
      </c>
      <c r="B148">
        <f t="shared" si="16"/>
        <v>202</v>
      </c>
      <c r="C148">
        <f t="shared" si="17"/>
        <v>158</v>
      </c>
      <c r="D148">
        <v>8105</v>
      </c>
      <c r="E148" t="s">
        <v>148</v>
      </c>
      <c r="F148" s="7">
        <f t="shared" si="18"/>
        <v>26366</v>
      </c>
      <c r="G148" s="6">
        <f t="shared" si="19"/>
        <v>6269901</v>
      </c>
      <c r="H148" s="8">
        <f t="shared" si="20"/>
        <v>2021</v>
      </c>
      <c r="I148" s="7"/>
      <c r="J148" s="16">
        <v>6269901</v>
      </c>
      <c r="K148" s="16">
        <v>6278649</v>
      </c>
      <c r="L148" s="17">
        <v>5567158</v>
      </c>
      <c r="M148" s="17">
        <v>4983157</v>
      </c>
      <c r="N148" s="17">
        <v>4826748</v>
      </c>
      <c r="O148" s="6"/>
      <c r="P148" s="6">
        <v>26366</v>
      </c>
      <c r="Q148" s="6">
        <v>26201</v>
      </c>
      <c r="R148" s="6">
        <v>25997</v>
      </c>
      <c r="S148" s="6">
        <v>26715</v>
      </c>
      <c r="T148" s="6">
        <v>26243</v>
      </c>
    </row>
    <row r="149" spans="1:20" x14ac:dyDescent="0.25">
      <c r="A149">
        <f t="shared" si="15"/>
        <v>247</v>
      </c>
      <c r="B149">
        <f t="shared" si="16"/>
        <v>247</v>
      </c>
      <c r="C149">
        <f t="shared" si="17"/>
        <v>261</v>
      </c>
      <c r="D149">
        <v>8106</v>
      </c>
      <c r="E149" t="s">
        <v>149</v>
      </c>
      <c r="F149" s="7">
        <f t="shared" si="18"/>
        <v>45672</v>
      </c>
      <c r="G149" s="6">
        <f t="shared" si="19"/>
        <v>15511252</v>
      </c>
      <c r="H149" s="8">
        <f t="shared" si="20"/>
        <v>2021</v>
      </c>
      <c r="I149" s="7"/>
      <c r="J149" s="16">
        <v>15511252</v>
      </c>
      <c r="K149" s="16">
        <v>15371668</v>
      </c>
      <c r="L149" s="17">
        <v>16284216</v>
      </c>
      <c r="M149" s="17">
        <v>13994780</v>
      </c>
      <c r="N149" s="17">
        <v>13742994</v>
      </c>
      <c r="O149" s="6"/>
      <c r="P149" s="6">
        <v>45672</v>
      </c>
      <c r="Q149" s="6">
        <v>45750</v>
      </c>
      <c r="R149" s="6">
        <v>45791</v>
      </c>
      <c r="S149" s="6">
        <v>46916</v>
      </c>
      <c r="T149" s="6">
        <v>47235</v>
      </c>
    </row>
    <row r="150" spans="1:20" x14ac:dyDescent="0.25">
      <c r="A150">
        <f t="shared" si="15"/>
        <v>252</v>
      </c>
      <c r="B150">
        <f t="shared" si="16"/>
        <v>252</v>
      </c>
      <c r="C150">
        <f t="shared" si="17"/>
        <v>226</v>
      </c>
      <c r="D150">
        <v>8107</v>
      </c>
      <c r="E150" t="s">
        <v>150</v>
      </c>
      <c r="F150" s="7">
        <f t="shared" si="18"/>
        <v>49975</v>
      </c>
      <c r="G150" s="6">
        <f t="shared" si="19"/>
        <v>10464951</v>
      </c>
      <c r="H150" s="8">
        <f t="shared" si="20"/>
        <v>2021</v>
      </c>
      <c r="I150" s="7"/>
      <c r="J150" s="16">
        <v>10464951</v>
      </c>
      <c r="K150" s="16">
        <v>9120712</v>
      </c>
      <c r="L150" s="17">
        <v>9101953</v>
      </c>
      <c r="M150" s="17">
        <v>8719928</v>
      </c>
      <c r="N150" s="17">
        <v>8637463</v>
      </c>
      <c r="O150" s="6"/>
      <c r="P150" s="6">
        <v>49975</v>
      </c>
      <c r="Q150" s="6">
        <v>49865</v>
      </c>
      <c r="R150" s="6">
        <v>49700</v>
      </c>
      <c r="S150" s="6">
        <v>52315</v>
      </c>
      <c r="T150" s="6">
        <v>52098</v>
      </c>
    </row>
    <row r="151" spans="1:20" x14ac:dyDescent="0.25">
      <c r="A151">
        <f t="shared" si="15"/>
        <v>307</v>
      </c>
      <c r="B151">
        <f t="shared" si="16"/>
        <v>307</v>
      </c>
      <c r="C151">
        <f t="shared" si="17"/>
        <v>288</v>
      </c>
      <c r="D151">
        <v>8108</v>
      </c>
      <c r="E151" t="s">
        <v>151</v>
      </c>
      <c r="F151" s="7">
        <f t="shared" si="18"/>
        <v>148070</v>
      </c>
      <c r="G151" s="6">
        <f t="shared" si="19"/>
        <v>23180222</v>
      </c>
      <c r="H151" s="8">
        <f t="shared" si="20"/>
        <v>2021</v>
      </c>
      <c r="I151" s="7"/>
      <c r="J151" s="16">
        <v>23180222</v>
      </c>
      <c r="K151" s="16">
        <v>19646957</v>
      </c>
      <c r="L151" s="17">
        <v>21556927</v>
      </c>
      <c r="M151" s="17">
        <v>20913262</v>
      </c>
      <c r="N151" s="17">
        <v>17459312</v>
      </c>
      <c r="O151" s="6"/>
      <c r="P151" s="6">
        <v>148070</v>
      </c>
      <c r="Q151" s="6">
        <v>145906</v>
      </c>
      <c r="R151" s="6">
        <v>143458</v>
      </c>
      <c r="S151" s="6">
        <v>144156</v>
      </c>
      <c r="T151" s="6">
        <v>139570</v>
      </c>
    </row>
    <row r="152" spans="1:20" x14ac:dyDescent="0.25">
      <c r="A152">
        <f t="shared" si="15"/>
        <v>133</v>
      </c>
      <c r="B152">
        <f t="shared" si="16"/>
        <v>133</v>
      </c>
      <c r="C152">
        <f t="shared" si="17"/>
        <v>126</v>
      </c>
      <c r="D152">
        <v>8109</v>
      </c>
      <c r="E152" t="s">
        <v>152</v>
      </c>
      <c r="F152" s="7">
        <f t="shared" si="18"/>
        <v>14819</v>
      </c>
      <c r="G152" s="6">
        <f t="shared" si="19"/>
        <v>5207424</v>
      </c>
      <c r="H152" s="8">
        <f t="shared" si="20"/>
        <v>2021</v>
      </c>
      <c r="I152" s="7"/>
      <c r="J152" s="16">
        <v>5207424</v>
      </c>
      <c r="K152" s="16">
        <v>5229420</v>
      </c>
      <c r="L152" s="17">
        <v>4746022</v>
      </c>
      <c r="M152" s="17">
        <v>4463074</v>
      </c>
      <c r="N152" s="17">
        <v>4021185</v>
      </c>
      <c r="O152" s="6"/>
      <c r="P152" s="6">
        <v>14819</v>
      </c>
      <c r="Q152" s="6">
        <v>14779</v>
      </c>
      <c r="R152" s="6">
        <v>14723</v>
      </c>
      <c r="S152" s="6">
        <v>13742</v>
      </c>
      <c r="T152" s="6">
        <v>13740</v>
      </c>
    </row>
    <row r="153" spans="1:20" x14ac:dyDescent="0.25">
      <c r="A153">
        <f t="shared" si="15"/>
        <v>308</v>
      </c>
      <c r="B153">
        <f t="shared" si="16"/>
        <v>308</v>
      </c>
      <c r="C153">
        <f t="shared" si="17"/>
        <v>299</v>
      </c>
      <c r="D153">
        <v>8110</v>
      </c>
      <c r="E153" t="s">
        <v>153</v>
      </c>
      <c r="F153" s="7">
        <f t="shared" si="18"/>
        <v>158347</v>
      </c>
      <c r="G153" s="6">
        <f t="shared" si="19"/>
        <v>31688467</v>
      </c>
      <c r="H153" s="8">
        <f t="shared" si="20"/>
        <v>2021</v>
      </c>
      <c r="I153" s="7"/>
      <c r="J153" s="16">
        <v>31688467</v>
      </c>
      <c r="K153" s="16">
        <v>28220246</v>
      </c>
      <c r="L153" s="17">
        <v>32513971</v>
      </c>
      <c r="M153" s="17">
        <v>29916278</v>
      </c>
      <c r="N153" s="17">
        <v>28356525</v>
      </c>
      <c r="O153" s="6"/>
      <c r="P153" s="6">
        <v>158347</v>
      </c>
      <c r="Q153" s="6">
        <v>158345</v>
      </c>
      <c r="R153" s="6">
        <v>158203</v>
      </c>
      <c r="S153" s="6">
        <v>179207</v>
      </c>
      <c r="T153" s="6">
        <v>178890</v>
      </c>
    </row>
    <row r="154" spans="1:20" x14ac:dyDescent="0.25">
      <c r="A154">
        <f t="shared" si="15"/>
        <v>262</v>
      </c>
      <c r="B154">
        <f t="shared" si="16"/>
        <v>262</v>
      </c>
      <c r="C154">
        <f t="shared" si="17"/>
        <v>265</v>
      </c>
      <c r="D154">
        <v>8111</v>
      </c>
      <c r="E154" t="s">
        <v>154</v>
      </c>
      <c r="F154" s="7">
        <f t="shared" si="18"/>
        <v>58873</v>
      </c>
      <c r="G154" s="6">
        <f t="shared" si="19"/>
        <v>15969726</v>
      </c>
      <c r="H154" s="8">
        <f t="shared" si="20"/>
        <v>2021</v>
      </c>
      <c r="I154" s="7"/>
      <c r="J154" s="16">
        <v>15969726</v>
      </c>
      <c r="K154" s="16">
        <v>13885185</v>
      </c>
      <c r="L154" s="17">
        <v>13969242</v>
      </c>
      <c r="M154" s="17">
        <v>12009770</v>
      </c>
      <c r="N154" s="17">
        <v>10191983</v>
      </c>
      <c r="O154" s="6"/>
      <c r="P154" s="6">
        <v>58873</v>
      </c>
      <c r="Q154" s="6">
        <v>58729</v>
      </c>
      <c r="R154" s="6">
        <v>58516</v>
      </c>
      <c r="S154" s="6">
        <v>55810</v>
      </c>
      <c r="T154" s="6">
        <v>55814</v>
      </c>
    </row>
    <row r="155" spans="1:20" x14ac:dyDescent="0.25">
      <c r="A155">
        <f t="shared" si="15"/>
        <v>279</v>
      </c>
      <c r="B155">
        <f t="shared" si="16"/>
        <v>279</v>
      </c>
      <c r="C155">
        <f t="shared" si="17"/>
        <v>276</v>
      </c>
      <c r="D155">
        <v>8112</v>
      </c>
      <c r="E155" t="s">
        <v>155</v>
      </c>
      <c r="F155" s="7">
        <f t="shared" si="18"/>
        <v>97536</v>
      </c>
      <c r="G155" s="6">
        <f t="shared" si="19"/>
        <v>17728672</v>
      </c>
      <c r="H155" s="8">
        <f t="shared" si="20"/>
        <v>2021</v>
      </c>
      <c r="I155" s="7"/>
      <c r="J155" s="16">
        <v>17728672</v>
      </c>
      <c r="K155" s="16">
        <v>15896457</v>
      </c>
      <c r="L155" s="17">
        <v>16003326</v>
      </c>
      <c r="M155" s="17">
        <v>14782926</v>
      </c>
      <c r="N155" s="17">
        <v>14370955</v>
      </c>
      <c r="O155" s="6"/>
      <c r="P155" s="6">
        <v>97536</v>
      </c>
      <c r="Q155" s="6">
        <v>97273</v>
      </c>
      <c r="R155" s="6">
        <v>96894</v>
      </c>
      <c r="S155" s="6">
        <v>112188</v>
      </c>
      <c r="T155" s="6">
        <v>110823</v>
      </c>
    </row>
    <row r="156" spans="1:20" x14ac:dyDescent="0.25">
      <c r="A156">
        <f t="shared" si="15"/>
        <v>205</v>
      </c>
      <c r="B156">
        <f t="shared" si="16"/>
        <v>205</v>
      </c>
      <c r="C156">
        <f t="shared" si="17"/>
        <v>174</v>
      </c>
      <c r="D156">
        <v>8201</v>
      </c>
      <c r="E156" t="s">
        <v>156</v>
      </c>
      <c r="F156" s="7">
        <f t="shared" si="18"/>
        <v>27128</v>
      </c>
      <c r="G156" s="6">
        <f t="shared" si="19"/>
        <v>6898877</v>
      </c>
      <c r="H156" s="8">
        <f t="shared" si="20"/>
        <v>2021</v>
      </c>
      <c r="I156" s="7"/>
      <c r="J156" s="16">
        <v>6898877</v>
      </c>
      <c r="K156" s="16">
        <v>6942446</v>
      </c>
      <c r="L156" s="17">
        <v>6283886</v>
      </c>
      <c r="M156" s="17">
        <v>5927936</v>
      </c>
      <c r="N156" s="17">
        <v>5460339</v>
      </c>
      <c r="O156" s="6"/>
      <c r="P156" s="6">
        <v>27128</v>
      </c>
      <c r="Q156" s="6">
        <v>27100</v>
      </c>
      <c r="R156" s="6">
        <v>27042</v>
      </c>
      <c r="S156" s="6">
        <v>26706</v>
      </c>
      <c r="T156" s="6">
        <v>26670</v>
      </c>
    </row>
    <row r="157" spans="1:20" x14ac:dyDescent="0.25">
      <c r="A157">
        <f t="shared" si="15"/>
        <v>238</v>
      </c>
      <c r="B157">
        <f t="shared" si="16"/>
        <v>238</v>
      </c>
      <c r="C157">
        <f t="shared" si="17"/>
        <v>222</v>
      </c>
      <c r="D157">
        <v>8202</v>
      </c>
      <c r="E157" t="s">
        <v>157</v>
      </c>
      <c r="F157" s="7">
        <f t="shared" si="18"/>
        <v>38769</v>
      </c>
      <c r="G157" s="6">
        <f t="shared" si="19"/>
        <v>10230969</v>
      </c>
      <c r="H157" s="8">
        <f t="shared" si="20"/>
        <v>2021</v>
      </c>
      <c r="I157" s="7"/>
      <c r="J157" s="16">
        <v>10230969</v>
      </c>
      <c r="K157" s="16">
        <v>9320594</v>
      </c>
      <c r="L157" s="17">
        <v>9340101</v>
      </c>
      <c r="M157" s="17">
        <v>7277876</v>
      </c>
      <c r="N157" s="17">
        <v>6513002</v>
      </c>
      <c r="O157" s="6"/>
      <c r="P157" s="6">
        <v>38769</v>
      </c>
      <c r="Q157" s="6">
        <v>38679</v>
      </c>
      <c r="R157" s="6">
        <v>38545</v>
      </c>
      <c r="S157" s="6">
        <v>38490</v>
      </c>
      <c r="T157" s="6">
        <v>38431</v>
      </c>
    </row>
    <row r="158" spans="1:20" x14ac:dyDescent="0.25">
      <c r="A158">
        <f t="shared" si="15"/>
        <v>235</v>
      </c>
      <c r="B158">
        <f t="shared" si="16"/>
        <v>235</v>
      </c>
      <c r="C158">
        <f t="shared" si="17"/>
        <v>210</v>
      </c>
      <c r="D158">
        <v>8203</v>
      </c>
      <c r="E158" t="s">
        <v>158</v>
      </c>
      <c r="F158" s="7">
        <f t="shared" si="18"/>
        <v>37139</v>
      </c>
      <c r="G158" s="6">
        <f t="shared" si="19"/>
        <v>9055670</v>
      </c>
      <c r="H158" s="8">
        <f t="shared" si="20"/>
        <v>2021</v>
      </c>
      <c r="I158" s="7"/>
      <c r="J158" s="16">
        <v>9055670</v>
      </c>
      <c r="K158" s="16">
        <v>7696677</v>
      </c>
      <c r="L158" s="17">
        <v>8290914</v>
      </c>
      <c r="M158" s="17">
        <v>7194623</v>
      </c>
      <c r="N158" s="17">
        <v>6173197</v>
      </c>
      <c r="O158" s="6"/>
      <c r="P158" s="6">
        <v>37139</v>
      </c>
      <c r="Q158" s="6">
        <v>37003</v>
      </c>
      <c r="R158" s="6">
        <v>36822</v>
      </c>
      <c r="S158" s="6">
        <v>34287</v>
      </c>
      <c r="T158" s="6">
        <v>34277</v>
      </c>
    </row>
    <row r="159" spans="1:20" x14ac:dyDescent="0.25">
      <c r="A159">
        <f t="shared" si="15"/>
        <v>54</v>
      </c>
      <c r="B159">
        <f t="shared" si="16"/>
        <v>54</v>
      </c>
      <c r="C159">
        <f t="shared" si="17"/>
        <v>48</v>
      </c>
      <c r="D159">
        <v>8204</v>
      </c>
      <c r="E159" t="s">
        <v>159</v>
      </c>
      <c r="F159" s="7">
        <f t="shared" si="18"/>
        <v>6340</v>
      </c>
      <c r="G159" s="6">
        <f t="shared" si="19"/>
        <v>3621135</v>
      </c>
      <c r="H159" s="8">
        <f t="shared" si="20"/>
        <v>2021</v>
      </c>
      <c r="I159" s="7"/>
      <c r="J159" s="16">
        <v>3621135</v>
      </c>
      <c r="K159" s="16">
        <v>3335025</v>
      </c>
      <c r="L159" s="17">
        <v>3118381</v>
      </c>
      <c r="M159" s="17">
        <v>2745605</v>
      </c>
      <c r="N159" s="17">
        <v>2237259</v>
      </c>
      <c r="O159" s="6"/>
      <c r="P159" s="6">
        <v>6340</v>
      </c>
      <c r="Q159" s="6">
        <v>6330</v>
      </c>
      <c r="R159" s="6">
        <v>6313</v>
      </c>
      <c r="S159" s="6">
        <v>5449</v>
      </c>
      <c r="T159" s="6">
        <v>5500</v>
      </c>
    </row>
    <row r="160" spans="1:20" x14ac:dyDescent="0.25">
      <c r="A160">
        <f t="shared" si="15"/>
        <v>227</v>
      </c>
      <c r="B160">
        <f t="shared" si="16"/>
        <v>227</v>
      </c>
      <c r="C160">
        <f t="shared" si="17"/>
        <v>237</v>
      </c>
      <c r="D160">
        <v>8205</v>
      </c>
      <c r="E160" t="s">
        <v>160</v>
      </c>
      <c r="F160" s="7">
        <f t="shared" si="18"/>
        <v>33921</v>
      </c>
      <c r="G160" s="6">
        <f t="shared" si="19"/>
        <v>11400719</v>
      </c>
      <c r="H160" s="8">
        <f t="shared" si="20"/>
        <v>2021</v>
      </c>
      <c r="I160" s="7"/>
      <c r="J160" s="16">
        <v>11400719</v>
      </c>
      <c r="K160" s="16">
        <v>10333447</v>
      </c>
      <c r="L160" s="17">
        <v>9875759</v>
      </c>
      <c r="M160" s="17">
        <v>8894045</v>
      </c>
      <c r="N160" s="17">
        <v>8316929</v>
      </c>
      <c r="O160" s="6"/>
      <c r="P160" s="6">
        <v>33921</v>
      </c>
      <c r="Q160" s="6">
        <v>33892</v>
      </c>
      <c r="R160" s="6">
        <v>33826</v>
      </c>
      <c r="S160" s="6">
        <v>35095</v>
      </c>
      <c r="T160" s="6">
        <v>35047</v>
      </c>
    </row>
    <row r="161" spans="1:20" x14ac:dyDescent="0.25">
      <c r="A161">
        <f t="shared" si="15"/>
        <v>185</v>
      </c>
      <c r="B161">
        <f t="shared" si="16"/>
        <v>185</v>
      </c>
      <c r="C161">
        <f t="shared" si="17"/>
        <v>179</v>
      </c>
      <c r="D161">
        <v>8206</v>
      </c>
      <c r="E161" t="s">
        <v>161</v>
      </c>
      <c r="F161" s="7">
        <f t="shared" si="18"/>
        <v>22647</v>
      </c>
      <c r="G161" s="6">
        <f t="shared" si="19"/>
        <v>7464519</v>
      </c>
      <c r="H161" s="8">
        <f t="shared" si="20"/>
        <v>2021</v>
      </c>
      <c r="I161" s="7"/>
      <c r="J161" s="16">
        <v>7464519</v>
      </c>
      <c r="K161" s="16">
        <v>6910944</v>
      </c>
      <c r="L161" s="17">
        <v>6200175</v>
      </c>
      <c r="M161" s="17">
        <v>5930267</v>
      </c>
      <c r="N161" s="17">
        <v>5514570</v>
      </c>
      <c r="O161" s="6"/>
      <c r="P161" s="6">
        <v>22647</v>
      </c>
      <c r="Q161" s="6">
        <v>22524</v>
      </c>
      <c r="R161" s="6">
        <v>22374</v>
      </c>
      <c r="S161" s="6">
        <v>24584</v>
      </c>
      <c r="T161" s="6">
        <v>24253</v>
      </c>
    </row>
    <row r="162" spans="1:20" x14ac:dyDescent="0.25">
      <c r="A162">
        <f t="shared" si="15"/>
        <v>98</v>
      </c>
      <c r="B162">
        <f t="shared" si="16"/>
        <v>98</v>
      </c>
      <c r="C162">
        <f t="shared" si="17"/>
        <v>64</v>
      </c>
      <c r="D162">
        <v>8207</v>
      </c>
      <c r="E162" t="s">
        <v>162</v>
      </c>
      <c r="F162" s="7">
        <f t="shared" si="18"/>
        <v>11046</v>
      </c>
      <c r="G162" s="6">
        <f t="shared" si="19"/>
        <v>3762506</v>
      </c>
      <c r="H162" s="8">
        <f t="shared" si="20"/>
        <v>2021</v>
      </c>
      <c r="I162" s="7"/>
      <c r="J162" s="16">
        <v>3762506</v>
      </c>
      <c r="K162" s="16">
        <v>3671982</v>
      </c>
      <c r="L162" s="17">
        <v>3414146</v>
      </c>
      <c r="M162" s="17">
        <v>2911989</v>
      </c>
      <c r="N162" s="17">
        <v>2695250</v>
      </c>
      <c r="O162" s="6"/>
      <c r="P162" s="6">
        <v>11046</v>
      </c>
      <c r="Q162" s="6">
        <v>11019</v>
      </c>
      <c r="R162" s="6">
        <v>10975</v>
      </c>
      <c r="S162" s="6">
        <v>10505</v>
      </c>
      <c r="T162" s="6">
        <v>10495</v>
      </c>
    </row>
    <row r="163" spans="1:20" x14ac:dyDescent="0.25">
      <c r="A163">
        <f t="shared" si="15"/>
        <v>323</v>
      </c>
      <c r="B163">
        <f t="shared" si="16"/>
        <v>323</v>
      </c>
      <c r="C163">
        <f t="shared" si="17"/>
        <v>306</v>
      </c>
      <c r="D163">
        <v>8301</v>
      </c>
      <c r="E163" t="s">
        <v>163</v>
      </c>
      <c r="F163" s="7">
        <f t="shared" si="18"/>
        <v>220030</v>
      </c>
      <c r="G163" s="6">
        <f t="shared" si="19"/>
        <v>37855728</v>
      </c>
      <c r="H163" s="8">
        <f t="shared" si="20"/>
        <v>2021</v>
      </c>
      <c r="I163" s="7"/>
      <c r="J163" s="16">
        <v>37855728</v>
      </c>
      <c r="K163" s="16">
        <v>38521741</v>
      </c>
      <c r="L163" s="17">
        <v>35785793</v>
      </c>
      <c r="M163" s="17">
        <v>34049877</v>
      </c>
      <c r="N163" s="17">
        <v>30177633</v>
      </c>
      <c r="O163" s="6"/>
      <c r="P163" s="6">
        <v>220030</v>
      </c>
      <c r="Q163" s="6">
        <v>218515</v>
      </c>
      <c r="R163" s="6">
        <v>216695</v>
      </c>
      <c r="S163" s="6">
        <v>199465</v>
      </c>
      <c r="T163" s="6">
        <v>197987</v>
      </c>
    </row>
    <row r="164" spans="1:20" x14ac:dyDescent="0.25">
      <c r="A164">
        <f t="shared" si="15"/>
        <v>33</v>
      </c>
      <c r="B164">
        <f t="shared" si="16"/>
        <v>33</v>
      </c>
      <c r="C164">
        <f t="shared" si="17"/>
        <v>66</v>
      </c>
      <c r="D164">
        <v>8302</v>
      </c>
      <c r="E164" t="s">
        <v>164</v>
      </c>
      <c r="F164" s="7">
        <f t="shared" si="18"/>
        <v>4312</v>
      </c>
      <c r="G164" s="6">
        <f t="shared" si="19"/>
        <v>3792706</v>
      </c>
      <c r="H164" s="8">
        <f t="shared" si="20"/>
        <v>2021</v>
      </c>
      <c r="I164" s="7"/>
      <c r="J164" s="16">
        <v>3792706</v>
      </c>
      <c r="K164" s="16">
        <v>3930303</v>
      </c>
      <c r="L164" s="17">
        <v>3400787</v>
      </c>
      <c r="M164" s="17">
        <v>2996575</v>
      </c>
      <c r="N164" s="17">
        <v>2479285</v>
      </c>
      <c r="O164" s="6"/>
      <c r="P164" s="6">
        <v>4312</v>
      </c>
      <c r="Q164" s="6">
        <v>4306</v>
      </c>
      <c r="R164" s="6">
        <v>4291</v>
      </c>
      <c r="S164" s="6">
        <v>3891</v>
      </c>
      <c r="T164" s="6">
        <v>3906</v>
      </c>
    </row>
    <row r="165" spans="1:20" x14ac:dyDescent="0.25">
      <c r="A165">
        <f t="shared" si="15"/>
        <v>217</v>
      </c>
      <c r="B165">
        <f t="shared" si="16"/>
        <v>217</v>
      </c>
      <c r="C165">
        <f t="shared" si="17"/>
        <v>215</v>
      </c>
      <c r="D165">
        <v>8303</v>
      </c>
      <c r="E165" t="s">
        <v>165</v>
      </c>
      <c r="F165" s="7">
        <f t="shared" si="18"/>
        <v>30842</v>
      </c>
      <c r="G165" s="6">
        <f t="shared" si="19"/>
        <v>9496968</v>
      </c>
      <c r="H165" s="8">
        <f t="shared" si="20"/>
        <v>2021</v>
      </c>
      <c r="I165" s="7"/>
      <c r="J165" s="16">
        <v>9496968</v>
      </c>
      <c r="K165" s="16">
        <v>8094186</v>
      </c>
      <c r="L165" s="17">
        <v>7786015</v>
      </c>
      <c r="M165" s="17">
        <v>6936770</v>
      </c>
      <c r="N165" s="17">
        <v>5560997</v>
      </c>
      <c r="O165" s="6"/>
      <c r="P165" s="6">
        <v>30842</v>
      </c>
      <c r="Q165" s="6">
        <v>30725</v>
      </c>
      <c r="R165" s="6">
        <v>30564</v>
      </c>
      <c r="S165" s="6">
        <v>29773</v>
      </c>
      <c r="T165" s="6">
        <v>29563</v>
      </c>
    </row>
    <row r="166" spans="1:20" x14ac:dyDescent="0.25">
      <c r="A166">
        <f t="shared" si="15"/>
        <v>192</v>
      </c>
      <c r="B166">
        <f t="shared" si="16"/>
        <v>192</v>
      </c>
      <c r="C166">
        <f t="shared" si="17"/>
        <v>175</v>
      </c>
      <c r="D166">
        <v>8304</v>
      </c>
      <c r="E166" t="s">
        <v>166</v>
      </c>
      <c r="F166" s="7">
        <f t="shared" si="18"/>
        <v>23896</v>
      </c>
      <c r="G166" s="6">
        <f t="shared" si="19"/>
        <v>6939894</v>
      </c>
      <c r="H166" s="8">
        <f t="shared" si="20"/>
        <v>2021</v>
      </c>
      <c r="I166" s="7"/>
      <c r="J166" s="16">
        <v>6939894</v>
      </c>
      <c r="K166" s="16">
        <v>6239761</v>
      </c>
      <c r="L166" s="17">
        <v>5838174</v>
      </c>
      <c r="M166" s="17">
        <v>5526427</v>
      </c>
      <c r="N166" s="17">
        <v>4334810</v>
      </c>
      <c r="O166" s="6"/>
      <c r="P166" s="6">
        <v>23896</v>
      </c>
      <c r="Q166" s="6">
        <v>23873</v>
      </c>
      <c r="R166" s="6">
        <v>23823</v>
      </c>
      <c r="S166" s="6">
        <v>24089</v>
      </c>
      <c r="T166" s="6">
        <v>24083</v>
      </c>
    </row>
    <row r="167" spans="1:20" x14ac:dyDescent="0.25">
      <c r="A167">
        <f t="shared" si="15"/>
        <v>218</v>
      </c>
      <c r="B167">
        <f t="shared" si="16"/>
        <v>218</v>
      </c>
      <c r="C167">
        <f t="shared" si="17"/>
        <v>180</v>
      </c>
      <c r="D167">
        <v>8305</v>
      </c>
      <c r="E167" t="s">
        <v>167</v>
      </c>
      <c r="F167" s="7">
        <f t="shared" si="18"/>
        <v>31078</v>
      </c>
      <c r="G167" s="6">
        <f t="shared" si="19"/>
        <v>7535367</v>
      </c>
      <c r="H167" s="8">
        <f t="shared" si="20"/>
        <v>2021</v>
      </c>
      <c r="I167" s="7"/>
      <c r="J167" s="16">
        <v>7535367</v>
      </c>
      <c r="K167" s="16">
        <v>6470656</v>
      </c>
      <c r="L167" s="17">
        <v>6190813</v>
      </c>
      <c r="M167" s="17">
        <v>5659727</v>
      </c>
      <c r="N167" s="17">
        <v>4961949</v>
      </c>
      <c r="O167" s="6"/>
      <c r="P167" s="6">
        <v>31078</v>
      </c>
      <c r="Q167" s="6">
        <v>31041</v>
      </c>
      <c r="R167" s="6">
        <v>30973</v>
      </c>
      <c r="S167" s="6">
        <v>30435</v>
      </c>
      <c r="T167" s="6">
        <v>30465</v>
      </c>
    </row>
    <row r="168" spans="1:20" x14ac:dyDescent="0.25">
      <c r="A168">
        <f t="shared" si="15"/>
        <v>207</v>
      </c>
      <c r="B168">
        <f t="shared" si="16"/>
        <v>207</v>
      </c>
      <c r="C168">
        <f t="shared" si="17"/>
        <v>162</v>
      </c>
      <c r="D168">
        <v>8306</v>
      </c>
      <c r="E168" t="s">
        <v>168</v>
      </c>
      <c r="F168" s="7">
        <f t="shared" si="18"/>
        <v>27981</v>
      </c>
      <c r="G168" s="6">
        <f t="shared" si="19"/>
        <v>6414756</v>
      </c>
      <c r="H168" s="8">
        <f t="shared" si="20"/>
        <v>2021</v>
      </c>
      <c r="I168" s="7"/>
      <c r="J168" s="16">
        <v>6414756</v>
      </c>
      <c r="K168" s="16">
        <v>6127726</v>
      </c>
      <c r="L168" s="17">
        <v>5590222</v>
      </c>
      <c r="M168" s="17">
        <v>6573079</v>
      </c>
      <c r="N168" s="17">
        <v>5411996</v>
      </c>
      <c r="O168" s="6"/>
      <c r="P168" s="6">
        <v>27981</v>
      </c>
      <c r="Q168" s="6">
        <v>27944</v>
      </c>
      <c r="R168" s="6">
        <v>27880</v>
      </c>
      <c r="S168" s="6">
        <v>28606</v>
      </c>
      <c r="T168" s="6">
        <v>28542</v>
      </c>
    </row>
    <row r="169" spans="1:20" x14ac:dyDescent="0.25">
      <c r="A169">
        <f t="shared" si="15"/>
        <v>93</v>
      </c>
      <c r="B169">
        <f t="shared" si="16"/>
        <v>93</v>
      </c>
      <c r="C169">
        <f t="shared" si="17"/>
        <v>39</v>
      </c>
      <c r="D169">
        <v>8307</v>
      </c>
      <c r="E169" t="s">
        <v>169</v>
      </c>
      <c r="F169" s="7">
        <f t="shared" si="18"/>
        <v>10474</v>
      </c>
      <c r="G169" s="6">
        <f t="shared" si="19"/>
        <v>3374199</v>
      </c>
      <c r="H169" s="8">
        <f t="shared" si="20"/>
        <v>2021</v>
      </c>
      <c r="I169" s="7"/>
      <c r="J169" s="16">
        <v>3374199</v>
      </c>
      <c r="K169" s="16">
        <v>3019401</v>
      </c>
      <c r="L169" s="17">
        <v>3049869</v>
      </c>
      <c r="M169" s="17">
        <v>2836443</v>
      </c>
      <c r="N169" s="17">
        <v>2847338</v>
      </c>
      <c r="O169" s="6"/>
      <c r="P169" s="6">
        <v>10474</v>
      </c>
      <c r="Q169" s="6">
        <v>10429</v>
      </c>
      <c r="R169" s="6">
        <v>10372</v>
      </c>
      <c r="S169" s="6">
        <v>10544</v>
      </c>
      <c r="T169" s="6">
        <v>10450</v>
      </c>
    </row>
    <row r="170" spans="1:20" x14ac:dyDescent="0.25">
      <c r="A170">
        <f t="shared" si="15"/>
        <v>30</v>
      </c>
      <c r="B170">
        <f t="shared" si="16"/>
        <v>30</v>
      </c>
      <c r="C170">
        <f t="shared" si="17"/>
        <v>36</v>
      </c>
      <c r="D170">
        <v>8308</v>
      </c>
      <c r="E170" t="s">
        <v>170</v>
      </c>
      <c r="F170" s="7">
        <f t="shared" si="18"/>
        <v>4186</v>
      </c>
      <c r="G170" s="6">
        <f t="shared" si="19"/>
        <v>3230374</v>
      </c>
      <c r="H170" s="8">
        <f t="shared" si="20"/>
        <v>2021</v>
      </c>
      <c r="I170" s="7"/>
      <c r="J170" s="16">
        <v>3230374</v>
      </c>
      <c r="K170" s="16">
        <v>2267725</v>
      </c>
      <c r="L170" s="17">
        <v>2359852</v>
      </c>
      <c r="M170" s="17">
        <v>1751950</v>
      </c>
      <c r="N170" s="17">
        <v>1629719</v>
      </c>
      <c r="O170" s="6"/>
      <c r="P170" s="6">
        <v>4186</v>
      </c>
      <c r="Q170" s="6">
        <v>4179</v>
      </c>
      <c r="R170" s="6">
        <v>4177</v>
      </c>
      <c r="S170" s="6">
        <v>4069</v>
      </c>
      <c r="T170" s="6">
        <v>4080</v>
      </c>
    </row>
    <row r="171" spans="1:20" x14ac:dyDescent="0.25">
      <c r="A171">
        <f t="shared" si="15"/>
        <v>88</v>
      </c>
      <c r="B171">
        <f t="shared" si="16"/>
        <v>88</v>
      </c>
      <c r="C171">
        <f t="shared" si="17"/>
        <v>69</v>
      </c>
      <c r="D171">
        <v>8309</v>
      </c>
      <c r="E171" t="s">
        <v>171</v>
      </c>
      <c r="F171" s="7">
        <f t="shared" si="18"/>
        <v>10023</v>
      </c>
      <c r="G171" s="6">
        <f t="shared" si="19"/>
        <v>3827372</v>
      </c>
      <c r="H171" s="8">
        <f t="shared" si="20"/>
        <v>2021</v>
      </c>
      <c r="I171" s="7"/>
      <c r="J171" s="16">
        <v>3827372</v>
      </c>
      <c r="K171" s="16">
        <v>3342951</v>
      </c>
      <c r="L171" s="17">
        <v>2821183</v>
      </c>
      <c r="M171" s="17">
        <v>2681904</v>
      </c>
      <c r="N171" s="17">
        <v>2668682</v>
      </c>
      <c r="O171" s="6"/>
      <c r="P171" s="6">
        <v>10023</v>
      </c>
      <c r="Q171" s="6">
        <v>10032</v>
      </c>
      <c r="R171" s="6">
        <v>10031</v>
      </c>
      <c r="S171" s="6">
        <v>9814</v>
      </c>
      <c r="T171" s="6">
        <v>9889</v>
      </c>
    </row>
    <row r="172" spans="1:20" x14ac:dyDescent="0.25">
      <c r="A172">
        <f t="shared" si="15"/>
        <v>26</v>
      </c>
      <c r="B172">
        <f t="shared" si="16"/>
        <v>26</v>
      </c>
      <c r="C172">
        <f t="shared" si="17"/>
        <v>12</v>
      </c>
      <c r="D172">
        <v>8310</v>
      </c>
      <c r="E172" t="s">
        <v>172</v>
      </c>
      <c r="F172" s="7">
        <f t="shared" si="18"/>
        <v>3595</v>
      </c>
      <c r="G172" s="6">
        <f t="shared" si="19"/>
        <v>2396172</v>
      </c>
      <c r="H172" s="8">
        <f t="shared" si="20"/>
        <v>2021</v>
      </c>
      <c r="I172" s="7"/>
      <c r="J172" s="16">
        <v>2396172</v>
      </c>
      <c r="K172" s="16">
        <v>2364629</v>
      </c>
      <c r="L172" s="17">
        <v>2136421</v>
      </c>
      <c r="M172" s="17">
        <v>1900190</v>
      </c>
      <c r="N172" s="17">
        <v>1773139</v>
      </c>
      <c r="O172" s="6"/>
      <c r="P172" s="6">
        <v>3595</v>
      </c>
      <c r="Q172" s="6">
        <v>3611</v>
      </c>
      <c r="R172" s="6">
        <v>3619</v>
      </c>
      <c r="S172" s="6">
        <v>3882</v>
      </c>
      <c r="T172" s="6">
        <v>3897</v>
      </c>
    </row>
    <row r="173" spans="1:20" x14ac:dyDescent="0.25">
      <c r="A173">
        <f t="shared" si="15"/>
        <v>131</v>
      </c>
      <c r="B173">
        <f t="shared" si="16"/>
        <v>131</v>
      </c>
      <c r="C173">
        <f t="shared" si="17"/>
        <v>91</v>
      </c>
      <c r="D173">
        <v>8311</v>
      </c>
      <c r="E173" t="s">
        <v>173</v>
      </c>
      <c r="F173" s="7">
        <f t="shared" si="18"/>
        <v>14625</v>
      </c>
      <c r="G173" s="6">
        <f t="shared" si="19"/>
        <v>4287179</v>
      </c>
      <c r="H173" s="8">
        <f t="shared" si="20"/>
        <v>2021</v>
      </c>
      <c r="I173" s="7"/>
      <c r="J173" s="16">
        <v>4287179</v>
      </c>
      <c r="K173" s="16">
        <v>4139915</v>
      </c>
      <c r="L173" s="17">
        <v>4034495</v>
      </c>
      <c r="M173" s="17">
        <v>3552260</v>
      </c>
      <c r="N173" s="17">
        <v>3675165</v>
      </c>
      <c r="O173" s="6"/>
      <c r="P173" s="6">
        <v>14625</v>
      </c>
      <c r="Q173" s="6">
        <v>14592</v>
      </c>
      <c r="R173" s="6">
        <v>14551</v>
      </c>
      <c r="S173" s="6">
        <v>12767</v>
      </c>
      <c r="T173" s="6">
        <v>12825</v>
      </c>
    </row>
    <row r="174" spans="1:20" x14ac:dyDescent="0.25">
      <c r="A174">
        <f t="shared" si="15"/>
        <v>142</v>
      </c>
      <c r="B174">
        <f t="shared" si="16"/>
        <v>142</v>
      </c>
      <c r="C174">
        <f t="shared" si="17"/>
        <v>160</v>
      </c>
      <c r="D174">
        <v>8312</v>
      </c>
      <c r="E174" t="s">
        <v>174</v>
      </c>
      <c r="F174" s="7">
        <f t="shared" si="18"/>
        <v>15273</v>
      </c>
      <c r="G174" s="6">
        <f t="shared" si="19"/>
        <v>6375554</v>
      </c>
      <c r="H174" s="8">
        <f t="shared" si="20"/>
        <v>2021</v>
      </c>
      <c r="I174" s="7"/>
      <c r="J174" s="16">
        <v>6375554</v>
      </c>
      <c r="K174" s="16">
        <v>4888078</v>
      </c>
      <c r="L174" s="17">
        <v>4660840</v>
      </c>
      <c r="M174" s="17">
        <v>3583187</v>
      </c>
      <c r="N174" s="17">
        <v>3448668</v>
      </c>
      <c r="O174" s="6"/>
      <c r="P174" s="6">
        <v>15273</v>
      </c>
      <c r="Q174" s="6">
        <v>15205</v>
      </c>
      <c r="R174" s="6">
        <v>15119</v>
      </c>
      <c r="S174" s="6">
        <v>14582</v>
      </c>
      <c r="T174" s="6">
        <v>14523</v>
      </c>
    </row>
    <row r="175" spans="1:20" x14ac:dyDescent="0.25">
      <c r="A175">
        <f t="shared" si="15"/>
        <v>184</v>
      </c>
      <c r="B175">
        <f t="shared" si="16"/>
        <v>184</v>
      </c>
      <c r="C175">
        <f t="shared" si="17"/>
        <v>189</v>
      </c>
      <c r="D175">
        <v>8313</v>
      </c>
      <c r="E175" t="s">
        <v>175</v>
      </c>
      <c r="F175" s="7">
        <f t="shared" si="18"/>
        <v>22158</v>
      </c>
      <c r="G175" s="6">
        <f t="shared" si="19"/>
        <v>7953634</v>
      </c>
      <c r="H175" s="8">
        <f t="shared" si="20"/>
        <v>2021</v>
      </c>
      <c r="I175" s="7"/>
      <c r="J175" s="16">
        <v>7953634</v>
      </c>
      <c r="K175" s="16">
        <v>7580174</v>
      </c>
      <c r="L175" s="17">
        <v>7461552</v>
      </c>
      <c r="M175" s="17">
        <v>7069866</v>
      </c>
      <c r="N175" s="17">
        <v>6495392</v>
      </c>
      <c r="O175" s="6"/>
      <c r="P175" s="6">
        <v>22158</v>
      </c>
      <c r="Q175" s="6">
        <v>22132</v>
      </c>
      <c r="R175" s="6">
        <v>22072</v>
      </c>
      <c r="S175" s="6">
        <v>21569</v>
      </c>
      <c r="T175" s="6">
        <v>21587</v>
      </c>
    </row>
    <row r="176" spans="1:20" x14ac:dyDescent="0.25">
      <c r="A176">
        <f t="shared" si="15"/>
        <v>56</v>
      </c>
      <c r="B176">
        <f t="shared" si="16"/>
        <v>56</v>
      </c>
      <c r="C176">
        <f t="shared" si="17"/>
        <v>30</v>
      </c>
      <c r="D176">
        <v>8314</v>
      </c>
      <c r="E176" t="s">
        <v>176</v>
      </c>
      <c r="F176" s="7">
        <f t="shared" si="18"/>
        <v>6789</v>
      </c>
      <c r="G176" s="6">
        <f t="shared" si="19"/>
        <v>3057091</v>
      </c>
      <c r="H176" s="8">
        <f t="shared" si="20"/>
        <v>2021</v>
      </c>
      <c r="I176" s="7"/>
      <c r="J176" s="16">
        <v>3057091</v>
      </c>
      <c r="K176" s="16">
        <v>3130634</v>
      </c>
      <c r="L176" s="17">
        <v>2828305</v>
      </c>
      <c r="M176" s="17">
        <v>2710545</v>
      </c>
      <c r="N176" s="17">
        <v>2828133</v>
      </c>
      <c r="O176" s="6"/>
      <c r="P176" s="6">
        <v>6789</v>
      </c>
      <c r="Q176" s="6">
        <v>6775</v>
      </c>
      <c r="R176" s="6">
        <v>6760</v>
      </c>
      <c r="S176" s="6">
        <v>5886</v>
      </c>
      <c r="T176" s="6">
        <v>5957</v>
      </c>
    </row>
    <row r="177" spans="1:20" x14ac:dyDescent="0.25">
      <c r="A177">
        <f t="shared" si="15"/>
        <v>336</v>
      </c>
      <c r="B177">
        <f t="shared" si="16"/>
        <v>336</v>
      </c>
      <c r="C177">
        <f t="shared" si="17"/>
        <v>326</v>
      </c>
      <c r="D177">
        <v>9101</v>
      </c>
      <c r="E177" t="s">
        <v>177</v>
      </c>
      <c r="F177" s="7">
        <f t="shared" si="18"/>
        <v>304871</v>
      </c>
      <c r="G177" s="6">
        <f t="shared" si="19"/>
        <v>57381892</v>
      </c>
      <c r="H177" s="8">
        <f t="shared" si="20"/>
        <v>2021</v>
      </c>
      <c r="I177" s="7"/>
      <c r="J177" s="16">
        <v>57381892</v>
      </c>
      <c r="K177" s="16">
        <v>57135087</v>
      </c>
      <c r="L177" s="17">
        <v>56718838</v>
      </c>
      <c r="M177" s="17">
        <v>56819309</v>
      </c>
      <c r="N177" s="17">
        <v>46837059</v>
      </c>
      <c r="O177" s="6"/>
      <c r="P177" s="6">
        <v>304871</v>
      </c>
      <c r="Q177" s="6">
        <v>302931</v>
      </c>
      <c r="R177" s="6">
        <v>300618</v>
      </c>
      <c r="S177" s="6">
        <v>294734</v>
      </c>
      <c r="T177" s="6">
        <v>292534</v>
      </c>
    </row>
    <row r="178" spans="1:20" x14ac:dyDescent="0.25">
      <c r="A178">
        <f t="shared" si="15"/>
        <v>197</v>
      </c>
      <c r="B178">
        <f t="shared" si="16"/>
        <v>197</v>
      </c>
      <c r="C178">
        <f t="shared" si="17"/>
        <v>188</v>
      </c>
      <c r="D178">
        <v>9102</v>
      </c>
      <c r="E178" t="s">
        <v>178</v>
      </c>
      <c r="F178" s="7">
        <f t="shared" si="18"/>
        <v>25505</v>
      </c>
      <c r="G178" s="6">
        <f t="shared" si="19"/>
        <v>7917418</v>
      </c>
      <c r="H178" s="8">
        <f t="shared" si="20"/>
        <v>2021</v>
      </c>
      <c r="I178" s="7"/>
      <c r="J178" s="16">
        <v>7917418</v>
      </c>
      <c r="K178" s="16">
        <v>6717515</v>
      </c>
      <c r="L178" s="17">
        <v>7201071</v>
      </c>
      <c r="M178" s="17">
        <v>5770383</v>
      </c>
      <c r="N178" s="17">
        <v>5057789</v>
      </c>
      <c r="O178" s="6"/>
      <c r="P178" s="6">
        <v>25505</v>
      </c>
      <c r="Q178" s="6">
        <v>25486</v>
      </c>
      <c r="R178" s="6">
        <v>25444</v>
      </c>
      <c r="S178" s="6">
        <v>26406</v>
      </c>
      <c r="T178" s="6">
        <v>26467</v>
      </c>
    </row>
    <row r="179" spans="1:20" x14ac:dyDescent="0.25">
      <c r="A179">
        <f t="shared" si="15"/>
        <v>159</v>
      </c>
      <c r="B179">
        <f t="shared" si="16"/>
        <v>159</v>
      </c>
      <c r="C179">
        <f t="shared" si="17"/>
        <v>170</v>
      </c>
      <c r="D179">
        <v>9103</v>
      </c>
      <c r="E179" t="s">
        <v>179</v>
      </c>
      <c r="F179" s="7">
        <f t="shared" si="18"/>
        <v>18065</v>
      </c>
      <c r="G179" s="6">
        <f t="shared" si="19"/>
        <v>6679839</v>
      </c>
      <c r="H179" s="8">
        <f t="shared" si="20"/>
        <v>2021</v>
      </c>
      <c r="I179" s="7"/>
      <c r="J179" s="16">
        <v>6679839</v>
      </c>
      <c r="K179" s="16">
        <v>5512271</v>
      </c>
      <c r="L179" s="17">
        <v>5567195</v>
      </c>
      <c r="M179" s="17">
        <v>4588250</v>
      </c>
      <c r="N179" s="17">
        <v>4340911</v>
      </c>
      <c r="O179" s="6"/>
      <c r="P179" s="6">
        <v>18065</v>
      </c>
      <c r="Q179" s="6">
        <v>18055</v>
      </c>
      <c r="R179" s="6">
        <v>18030</v>
      </c>
      <c r="S179" s="6">
        <v>18862</v>
      </c>
      <c r="T179" s="6">
        <v>18926</v>
      </c>
    </row>
    <row r="180" spans="1:20" x14ac:dyDescent="0.25">
      <c r="A180">
        <f t="shared" si="15"/>
        <v>70</v>
      </c>
      <c r="B180">
        <f t="shared" si="16"/>
        <v>70</v>
      </c>
      <c r="C180">
        <f t="shared" si="17"/>
        <v>49</v>
      </c>
      <c r="D180">
        <v>9104</v>
      </c>
      <c r="E180" t="s">
        <v>180</v>
      </c>
      <c r="F180" s="7">
        <f t="shared" si="18"/>
        <v>7826</v>
      </c>
      <c r="G180" s="6">
        <f t="shared" si="19"/>
        <v>3625733</v>
      </c>
      <c r="H180" s="8">
        <f t="shared" si="20"/>
        <v>2021</v>
      </c>
      <c r="I180" s="7"/>
      <c r="J180" s="16">
        <v>3625733</v>
      </c>
      <c r="K180" s="16">
        <v>2672472</v>
      </c>
      <c r="L180" s="17">
        <v>2695931</v>
      </c>
      <c r="M180" s="17">
        <v>2469491</v>
      </c>
      <c r="N180" s="17">
        <v>2203908</v>
      </c>
      <c r="O180" s="6"/>
      <c r="P180" s="6">
        <v>7826</v>
      </c>
      <c r="Q180" s="6">
        <v>7802</v>
      </c>
      <c r="R180" s="6">
        <v>7767</v>
      </c>
      <c r="S180" s="6">
        <v>7504</v>
      </c>
      <c r="T180" s="6">
        <v>7491</v>
      </c>
    </row>
    <row r="181" spans="1:20" x14ac:dyDescent="0.25">
      <c r="A181">
        <f t="shared" si="15"/>
        <v>196</v>
      </c>
      <c r="B181">
        <f t="shared" si="16"/>
        <v>196</v>
      </c>
      <c r="C181">
        <f t="shared" si="17"/>
        <v>163</v>
      </c>
      <c r="D181">
        <v>9105</v>
      </c>
      <c r="E181" t="s">
        <v>181</v>
      </c>
      <c r="F181" s="7">
        <f t="shared" si="18"/>
        <v>25472</v>
      </c>
      <c r="G181" s="6">
        <f t="shared" si="19"/>
        <v>6451247</v>
      </c>
      <c r="H181" s="8">
        <f t="shared" si="20"/>
        <v>2021</v>
      </c>
      <c r="I181" s="7"/>
      <c r="J181" s="16">
        <v>6451247</v>
      </c>
      <c r="K181" s="16">
        <v>5916864</v>
      </c>
      <c r="L181" s="17">
        <v>7161674</v>
      </c>
      <c r="M181" s="17">
        <v>5483962</v>
      </c>
      <c r="N181" s="17">
        <v>5071792</v>
      </c>
      <c r="O181" s="6"/>
      <c r="P181" s="6">
        <v>25472</v>
      </c>
      <c r="Q181" s="6">
        <v>25446</v>
      </c>
      <c r="R181" s="6">
        <v>25391</v>
      </c>
      <c r="S181" s="6">
        <v>24241</v>
      </c>
      <c r="T181" s="6">
        <v>24411</v>
      </c>
    </row>
    <row r="182" spans="1:20" x14ac:dyDescent="0.25">
      <c r="A182">
        <f t="shared" si="15"/>
        <v>117</v>
      </c>
      <c r="B182">
        <f t="shared" si="16"/>
        <v>117</v>
      </c>
      <c r="C182">
        <f t="shared" si="17"/>
        <v>84</v>
      </c>
      <c r="D182">
        <v>9106</v>
      </c>
      <c r="E182" t="s">
        <v>182</v>
      </c>
      <c r="F182" s="7">
        <f t="shared" si="18"/>
        <v>12623</v>
      </c>
      <c r="G182" s="6">
        <f t="shared" si="19"/>
        <v>4083081</v>
      </c>
      <c r="H182" s="8">
        <f t="shared" si="20"/>
        <v>2021</v>
      </c>
      <c r="I182" s="7"/>
      <c r="J182" s="16">
        <v>4083081</v>
      </c>
      <c r="K182" s="16">
        <v>3931472</v>
      </c>
      <c r="L182" s="17">
        <v>3942480</v>
      </c>
      <c r="M182" s="17">
        <v>3717156</v>
      </c>
      <c r="N182" s="17">
        <v>3113246</v>
      </c>
      <c r="O182" s="6"/>
      <c r="P182" s="6">
        <v>12623</v>
      </c>
      <c r="Q182" s="6">
        <v>12633</v>
      </c>
      <c r="R182" s="6">
        <v>12630</v>
      </c>
      <c r="S182" s="6">
        <v>12408</v>
      </c>
      <c r="T182" s="6">
        <v>12469</v>
      </c>
    </row>
    <row r="183" spans="1:20" x14ac:dyDescent="0.25">
      <c r="A183">
        <f t="shared" si="15"/>
        <v>138</v>
      </c>
      <c r="B183">
        <f t="shared" si="16"/>
        <v>138</v>
      </c>
      <c r="C183">
        <f t="shared" si="17"/>
        <v>107</v>
      </c>
      <c r="D183">
        <v>9107</v>
      </c>
      <c r="E183" t="s">
        <v>183</v>
      </c>
      <c r="F183" s="7">
        <f t="shared" si="18"/>
        <v>15137</v>
      </c>
      <c r="G183" s="6">
        <f t="shared" si="19"/>
        <v>4638690</v>
      </c>
      <c r="H183" s="8">
        <f t="shared" si="20"/>
        <v>2021</v>
      </c>
      <c r="I183" s="7"/>
      <c r="J183" s="16">
        <v>4638690</v>
      </c>
      <c r="K183" s="16">
        <v>4283472</v>
      </c>
      <c r="L183" s="17">
        <v>4758704</v>
      </c>
      <c r="M183" s="17">
        <v>4034603</v>
      </c>
      <c r="N183" s="17">
        <v>3637072</v>
      </c>
      <c r="O183" s="6"/>
      <c r="P183" s="6">
        <v>15137</v>
      </c>
      <c r="Q183" s="6">
        <v>15148</v>
      </c>
      <c r="R183" s="6">
        <v>15144</v>
      </c>
      <c r="S183" s="6">
        <v>15584</v>
      </c>
      <c r="T183" s="6">
        <v>15619</v>
      </c>
    </row>
    <row r="184" spans="1:20" x14ac:dyDescent="0.25">
      <c r="A184">
        <f t="shared" si="15"/>
        <v>242</v>
      </c>
      <c r="B184">
        <f t="shared" si="16"/>
        <v>242</v>
      </c>
      <c r="C184">
        <f t="shared" si="17"/>
        <v>264</v>
      </c>
      <c r="D184">
        <v>9108</v>
      </c>
      <c r="E184" t="s">
        <v>184</v>
      </c>
      <c r="F184" s="7">
        <f t="shared" si="18"/>
        <v>41065</v>
      </c>
      <c r="G184" s="6">
        <f t="shared" si="19"/>
        <v>15966380</v>
      </c>
      <c r="H184" s="8">
        <f t="shared" si="20"/>
        <v>2021</v>
      </c>
      <c r="I184" s="7"/>
      <c r="J184" s="16">
        <v>15966380</v>
      </c>
      <c r="K184" s="16">
        <v>9686106</v>
      </c>
      <c r="L184" s="17">
        <v>9864360</v>
      </c>
      <c r="M184" s="17">
        <v>11094210</v>
      </c>
      <c r="N184" s="17">
        <v>7591366</v>
      </c>
      <c r="O184" s="6"/>
      <c r="P184" s="6">
        <v>41065</v>
      </c>
      <c r="Q184" s="6">
        <v>40746</v>
      </c>
      <c r="R184" s="6">
        <v>40376</v>
      </c>
      <c r="S184" s="6">
        <v>37557</v>
      </c>
      <c r="T184" s="6">
        <v>37340</v>
      </c>
    </row>
    <row r="185" spans="1:20" x14ac:dyDescent="0.25">
      <c r="A185">
        <f t="shared" si="15"/>
        <v>194</v>
      </c>
      <c r="B185">
        <f t="shared" si="16"/>
        <v>194</v>
      </c>
      <c r="C185">
        <f t="shared" si="17"/>
        <v>147</v>
      </c>
      <c r="D185">
        <v>9109</v>
      </c>
      <c r="E185" t="s">
        <v>185</v>
      </c>
      <c r="F185" s="7">
        <f t="shared" si="18"/>
        <v>24766</v>
      </c>
      <c r="G185" s="6">
        <f t="shared" si="19"/>
        <v>5860851</v>
      </c>
      <c r="H185" s="8">
        <f t="shared" si="20"/>
        <v>2021</v>
      </c>
      <c r="I185" s="7"/>
      <c r="J185" s="16">
        <v>5860851</v>
      </c>
      <c r="K185" s="16">
        <v>5538919</v>
      </c>
      <c r="L185" s="17">
        <v>5520591</v>
      </c>
      <c r="M185" s="17">
        <v>4729899</v>
      </c>
      <c r="N185" s="17">
        <v>4405245</v>
      </c>
      <c r="O185" s="6"/>
      <c r="P185" s="6">
        <v>24766</v>
      </c>
      <c r="Q185" s="6">
        <v>24739</v>
      </c>
      <c r="R185" s="6">
        <v>24684</v>
      </c>
      <c r="S185" s="6">
        <v>23194</v>
      </c>
      <c r="T185" s="6">
        <v>23275</v>
      </c>
    </row>
    <row r="186" spans="1:20" x14ac:dyDescent="0.25">
      <c r="A186">
        <f t="shared" si="15"/>
        <v>52</v>
      </c>
      <c r="B186">
        <f t="shared" si="16"/>
        <v>52</v>
      </c>
      <c r="C186">
        <f t="shared" si="17"/>
        <v>53</v>
      </c>
      <c r="D186">
        <v>9110</v>
      </c>
      <c r="E186" t="s">
        <v>186</v>
      </c>
      <c r="F186" s="7">
        <f t="shared" si="18"/>
        <v>6283</v>
      </c>
      <c r="G186" s="6">
        <f t="shared" si="19"/>
        <v>3664930</v>
      </c>
      <c r="H186" s="8">
        <f t="shared" si="20"/>
        <v>2021</v>
      </c>
      <c r="I186" s="7"/>
      <c r="J186" s="16">
        <v>3664930</v>
      </c>
      <c r="K186" s="16">
        <v>3466182</v>
      </c>
      <c r="L186" s="17">
        <v>3088518</v>
      </c>
      <c r="M186" s="17">
        <v>2465934</v>
      </c>
      <c r="N186" s="17">
        <v>2364026</v>
      </c>
      <c r="O186" s="6"/>
      <c r="P186" s="6">
        <v>6283</v>
      </c>
      <c r="Q186" s="6">
        <v>6265</v>
      </c>
      <c r="R186" s="6">
        <v>6239</v>
      </c>
      <c r="S186" s="6">
        <v>5816</v>
      </c>
      <c r="T186" s="6">
        <v>5819</v>
      </c>
    </row>
    <row r="187" spans="1:20" x14ac:dyDescent="0.25">
      <c r="A187">
        <f t="shared" si="15"/>
        <v>226</v>
      </c>
      <c r="B187">
        <f t="shared" si="16"/>
        <v>226</v>
      </c>
      <c r="C187">
        <f t="shared" si="17"/>
        <v>214</v>
      </c>
      <c r="D187">
        <v>9111</v>
      </c>
      <c r="E187" t="s">
        <v>187</v>
      </c>
      <c r="F187" s="7">
        <f t="shared" si="18"/>
        <v>33898</v>
      </c>
      <c r="G187" s="6">
        <f t="shared" si="19"/>
        <v>9464536</v>
      </c>
      <c r="H187" s="8">
        <f t="shared" si="20"/>
        <v>2021</v>
      </c>
      <c r="I187" s="7"/>
      <c r="J187" s="16">
        <v>9464536</v>
      </c>
      <c r="K187" s="16">
        <v>8256677</v>
      </c>
      <c r="L187" s="17">
        <v>7523871</v>
      </c>
      <c r="M187" s="17">
        <v>7409249</v>
      </c>
      <c r="N187" s="17">
        <v>6923339</v>
      </c>
      <c r="O187" s="6"/>
      <c r="P187" s="6">
        <v>33898</v>
      </c>
      <c r="Q187" s="6">
        <v>33777</v>
      </c>
      <c r="R187" s="6">
        <v>33614</v>
      </c>
      <c r="S187" s="6">
        <v>33768</v>
      </c>
      <c r="T187" s="6">
        <v>33653</v>
      </c>
    </row>
    <row r="188" spans="1:20" x14ac:dyDescent="0.25">
      <c r="A188">
        <f t="shared" si="15"/>
        <v>272</v>
      </c>
      <c r="B188">
        <f t="shared" si="16"/>
        <v>272</v>
      </c>
      <c r="C188">
        <f t="shared" si="17"/>
        <v>272</v>
      </c>
      <c r="D188">
        <v>9112</v>
      </c>
      <c r="E188" t="s">
        <v>188</v>
      </c>
      <c r="F188" s="7">
        <f t="shared" si="18"/>
        <v>83009</v>
      </c>
      <c r="G188" s="6">
        <f t="shared" si="19"/>
        <v>17290640</v>
      </c>
      <c r="H188" s="8">
        <f t="shared" si="20"/>
        <v>2021</v>
      </c>
      <c r="I188" s="7"/>
      <c r="J188" s="16">
        <v>17290640</v>
      </c>
      <c r="K188" s="16">
        <v>15296742</v>
      </c>
      <c r="L188" s="17">
        <v>19375517</v>
      </c>
      <c r="M188" s="17">
        <v>14382397</v>
      </c>
      <c r="N188" s="17">
        <v>13631842</v>
      </c>
      <c r="O188" s="6"/>
      <c r="P188" s="6">
        <v>83009</v>
      </c>
      <c r="Q188" s="6">
        <v>82110</v>
      </c>
      <c r="R188" s="6">
        <v>81101</v>
      </c>
      <c r="S188" s="6">
        <v>93760</v>
      </c>
      <c r="T188" s="6">
        <v>91442</v>
      </c>
    </row>
    <row r="189" spans="1:20" x14ac:dyDescent="0.25">
      <c r="A189">
        <f t="shared" si="15"/>
        <v>60</v>
      </c>
      <c r="B189">
        <f t="shared" si="16"/>
        <v>60</v>
      </c>
      <c r="C189">
        <f t="shared" si="17"/>
        <v>41</v>
      </c>
      <c r="D189">
        <v>9113</v>
      </c>
      <c r="E189" t="s">
        <v>189</v>
      </c>
      <c r="F189" s="7">
        <f t="shared" si="18"/>
        <v>7241</v>
      </c>
      <c r="G189" s="6">
        <f t="shared" si="19"/>
        <v>3398729</v>
      </c>
      <c r="H189" s="8">
        <f t="shared" si="20"/>
        <v>2021</v>
      </c>
      <c r="I189" s="7"/>
      <c r="J189" s="16">
        <v>3398729</v>
      </c>
      <c r="K189" s="16">
        <v>2996048</v>
      </c>
      <c r="L189" s="17">
        <v>3422820</v>
      </c>
      <c r="M189" s="17">
        <v>3043130</v>
      </c>
      <c r="N189" s="17">
        <v>2738541</v>
      </c>
      <c r="O189" s="6"/>
      <c r="P189" s="6">
        <v>7241</v>
      </c>
      <c r="Q189" s="6">
        <v>7223</v>
      </c>
      <c r="R189" s="6">
        <v>7197</v>
      </c>
      <c r="S189" s="6">
        <v>7366</v>
      </c>
      <c r="T189" s="6">
        <v>7328</v>
      </c>
    </row>
    <row r="190" spans="1:20" x14ac:dyDescent="0.25">
      <c r="A190">
        <f t="shared" si="15"/>
        <v>200</v>
      </c>
      <c r="B190">
        <f t="shared" si="16"/>
        <v>200</v>
      </c>
      <c r="C190">
        <f t="shared" si="17"/>
        <v>151</v>
      </c>
      <c r="D190">
        <v>9114</v>
      </c>
      <c r="E190" t="s">
        <v>190</v>
      </c>
      <c r="F190" s="7">
        <f t="shared" si="18"/>
        <v>26245</v>
      </c>
      <c r="G190" s="6">
        <f t="shared" si="19"/>
        <v>5969463</v>
      </c>
      <c r="H190" s="8">
        <f t="shared" si="20"/>
        <v>2021</v>
      </c>
      <c r="I190" s="7"/>
      <c r="J190" s="16">
        <v>5969463</v>
      </c>
      <c r="K190" s="16">
        <v>5279088</v>
      </c>
      <c r="L190" s="17">
        <v>6450077</v>
      </c>
      <c r="M190" s="17">
        <v>4839241</v>
      </c>
      <c r="N190" s="17">
        <v>4456571</v>
      </c>
      <c r="O190" s="6"/>
      <c r="P190" s="6">
        <v>26245</v>
      </c>
      <c r="Q190" s="6">
        <v>26096</v>
      </c>
      <c r="R190" s="6">
        <v>25916</v>
      </c>
      <c r="S190" s="6">
        <v>25009</v>
      </c>
      <c r="T190" s="6">
        <v>24898</v>
      </c>
    </row>
    <row r="191" spans="1:20" x14ac:dyDescent="0.25">
      <c r="A191">
        <f t="shared" si="15"/>
        <v>215</v>
      </c>
      <c r="B191">
        <f t="shared" si="16"/>
        <v>215</v>
      </c>
      <c r="C191">
        <f t="shared" si="17"/>
        <v>238</v>
      </c>
      <c r="D191">
        <v>9115</v>
      </c>
      <c r="E191" t="s">
        <v>191</v>
      </c>
      <c r="F191" s="7">
        <f t="shared" si="18"/>
        <v>30052</v>
      </c>
      <c r="G191" s="6">
        <f t="shared" si="19"/>
        <v>11408499</v>
      </c>
      <c r="H191" s="8">
        <f t="shared" si="20"/>
        <v>2021</v>
      </c>
      <c r="I191" s="7"/>
      <c r="J191" s="16">
        <v>11408499</v>
      </c>
      <c r="K191" s="16">
        <v>9919067</v>
      </c>
      <c r="L191" s="17">
        <v>11461184</v>
      </c>
      <c r="M191" s="17">
        <v>9877453</v>
      </c>
      <c r="N191" s="17">
        <v>9688348</v>
      </c>
      <c r="O191" s="6"/>
      <c r="P191" s="6">
        <v>30052</v>
      </c>
      <c r="Q191" s="6">
        <v>29782</v>
      </c>
      <c r="R191" s="6">
        <v>29469</v>
      </c>
      <c r="S191" s="6">
        <v>29072</v>
      </c>
      <c r="T191" s="6">
        <v>28609</v>
      </c>
    </row>
    <row r="192" spans="1:20" x14ac:dyDescent="0.25">
      <c r="A192">
        <f t="shared" si="15"/>
        <v>119</v>
      </c>
      <c r="B192">
        <f t="shared" si="16"/>
        <v>119</v>
      </c>
      <c r="C192">
        <f t="shared" si="17"/>
        <v>133</v>
      </c>
      <c r="D192">
        <v>9116</v>
      </c>
      <c r="E192" t="s">
        <v>192</v>
      </c>
      <c r="F192" s="7">
        <f t="shared" si="18"/>
        <v>12764</v>
      </c>
      <c r="G192" s="6">
        <f t="shared" si="19"/>
        <v>5400652</v>
      </c>
      <c r="H192" s="8">
        <f t="shared" si="20"/>
        <v>2021</v>
      </c>
      <c r="I192" s="7"/>
      <c r="J192" s="16">
        <v>5400652</v>
      </c>
      <c r="K192" s="16">
        <v>4596352</v>
      </c>
      <c r="L192" s="17">
        <v>4639100</v>
      </c>
      <c r="M192" s="17">
        <v>4550862</v>
      </c>
      <c r="N192" s="17">
        <v>3712434</v>
      </c>
      <c r="O192" s="6"/>
      <c r="P192" s="6">
        <v>12764</v>
      </c>
      <c r="Q192" s="6">
        <v>12793</v>
      </c>
      <c r="R192" s="6">
        <v>12812</v>
      </c>
      <c r="S192" s="6">
        <v>12571</v>
      </c>
      <c r="T192" s="6">
        <v>12706</v>
      </c>
    </row>
    <row r="193" spans="1:20" x14ac:dyDescent="0.25">
      <c r="A193">
        <f t="shared" si="15"/>
        <v>145</v>
      </c>
      <c r="B193">
        <f t="shared" si="16"/>
        <v>145</v>
      </c>
      <c r="C193">
        <f t="shared" si="17"/>
        <v>119</v>
      </c>
      <c r="D193">
        <v>9117</v>
      </c>
      <c r="E193" t="s">
        <v>193</v>
      </c>
      <c r="F193" s="7">
        <f t="shared" si="18"/>
        <v>15784</v>
      </c>
      <c r="G193" s="6">
        <f t="shared" si="19"/>
        <v>4910005</v>
      </c>
      <c r="H193" s="8">
        <f t="shared" si="20"/>
        <v>2021</v>
      </c>
      <c r="I193" s="7"/>
      <c r="J193" s="16">
        <v>4910005</v>
      </c>
      <c r="K193" s="16">
        <v>4401972</v>
      </c>
      <c r="L193" s="17">
        <v>4353023</v>
      </c>
      <c r="M193" s="17">
        <v>4170333</v>
      </c>
      <c r="N193" s="17">
        <v>3761494</v>
      </c>
      <c r="O193" s="6"/>
      <c r="P193" s="6">
        <v>15784</v>
      </c>
      <c r="Q193" s="6">
        <v>15786</v>
      </c>
      <c r="R193" s="6">
        <v>15771</v>
      </c>
      <c r="S193" s="6">
        <v>16096</v>
      </c>
      <c r="T193" s="6">
        <v>16125</v>
      </c>
    </row>
    <row r="194" spans="1:20" x14ac:dyDescent="0.25">
      <c r="A194">
        <f t="shared" si="15"/>
        <v>89</v>
      </c>
      <c r="B194">
        <f t="shared" si="16"/>
        <v>89</v>
      </c>
      <c r="C194">
        <f t="shared" si="17"/>
        <v>72</v>
      </c>
      <c r="D194">
        <v>9118</v>
      </c>
      <c r="E194" t="s">
        <v>194</v>
      </c>
      <c r="F194" s="7">
        <f t="shared" si="18"/>
        <v>10027</v>
      </c>
      <c r="G194" s="6">
        <f t="shared" si="19"/>
        <v>3865343</v>
      </c>
      <c r="H194" s="8">
        <f t="shared" si="20"/>
        <v>2021</v>
      </c>
      <c r="I194" s="7"/>
      <c r="J194" s="16">
        <v>3865343</v>
      </c>
      <c r="K194" s="16">
        <v>3539381</v>
      </c>
      <c r="L194" s="17">
        <v>3805665</v>
      </c>
      <c r="M194" s="17">
        <v>3490555</v>
      </c>
      <c r="N194" s="17">
        <v>2750980</v>
      </c>
      <c r="O194" s="6"/>
      <c r="P194" s="6">
        <v>10027</v>
      </c>
      <c r="Q194" s="6">
        <v>10055</v>
      </c>
      <c r="R194" s="6">
        <v>10075</v>
      </c>
      <c r="S194" s="6">
        <v>11319</v>
      </c>
      <c r="T194" s="6">
        <v>11357</v>
      </c>
    </row>
    <row r="195" spans="1:20" x14ac:dyDescent="0.25">
      <c r="A195">
        <f t="shared" si="15"/>
        <v>221</v>
      </c>
      <c r="B195">
        <f t="shared" si="16"/>
        <v>221</v>
      </c>
      <c r="C195">
        <f t="shared" si="17"/>
        <v>177</v>
      </c>
      <c r="D195">
        <v>9119</v>
      </c>
      <c r="E195" t="s">
        <v>195</v>
      </c>
      <c r="F195" s="7">
        <f t="shared" si="18"/>
        <v>31258</v>
      </c>
      <c r="G195" s="6">
        <f t="shared" si="19"/>
        <v>7325722</v>
      </c>
      <c r="H195" s="8">
        <f t="shared" si="20"/>
        <v>2021</v>
      </c>
      <c r="I195" s="7"/>
      <c r="J195" s="16">
        <v>7325722</v>
      </c>
      <c r="K195" s="16">
        <v>7110535</v>
      </c>
      <c r="L195" s="17">
        <v>7043529</v>
      </c>
      <c r="M195" s="17">
        <v>7421498</v>
      </c>
      <c r="N195" s="17">
        <v>5928391</v>
      </c>
      <c r="O195" s="6"/>
      <c r="P195" s="6">
        <v>31258</v>
      </c>
      <c r="Q195" s="6">
        <v>30766</v>
      </c>
      <c r="R195" s="6">
        <v>30253</v>
      </c>
      <c r="S195" s="6">
        <v>28638</v>
      </c>
      <c r="T195" s="6">
        <v>28326</v>
      </c>
    </row>
    <row r="196" spans="1:20" x14ac:dyDescent="0.25">
      <c r="A196">
        <f t="shared" ref="A196:A259" si="21">RANK(F196,$F$3:$F$347,1)</f>
        <v>263</v>
      </c>
      <c r="B196">
        <f t="shared" ref="B196:B259" si="22">+A196</f>
        <v>263</v>
      </c>
      <c r="C196">
        <f t="shared" ref="C196:C259" si="23">RANK(G196,$G$3:$G$347,1)</f>
        <v>257</v>
      </c>
      <c r="D196">
        <v>9120</v>
      </c>
      <c r="E196" t="s">
        <v>196</v>
      </c>
      <c r="F196" s="7">
        <f t="shared" ref="F196:F259" si="24">+P196</f>
        <v>59554</v>
      </c>
      <c r="G196" s="6">
        <f t="shared" ref="G196:G259" si="25">IF(ISNUMBER(J196)=TRUE,J196,K196)</f>
        <v>14424802</v>
      </c>
      <c r="H196" s="8">
        <f t="shared" ref="H196:H210" si="26">IF(ISNUMBER(J196)=TRUE,$J$1,$K$1)</f>
        <v>2021</v>
      </c>
      <c r="I196" s="7"/>
      <c r="J196" s="16">
        <v>14424802</v>
      </c>
      <c r="K196" s="16">
        <v>11616050</v>
      </c>
      <c r="L196" s="17">
        <v>13108992</v>
      </c>
      <c r="M196" s="17">
        <v>10462722</v>
      </c>
      <c r="N196" s="17">
        <v>9480701</v>
      </c>
      <c r="O196" s="6"/>
      <c r="P196" s="6">
        <v>59554</v>
      </c>
      <c r="Q196" s="6">
        <v>59103</v>
      </c>
      <c r="R196" s="6">
        <v>58574</v>
      </c>
      <c r="S196" s="6">
        <v>56689</v>
      </c>
      <c r="T196" s="6">
        <v>56139</v>
      </c>
    </row>
    <row r="197" spans="1:20" x14ac:dyDescent="0.25">
      <c r="A197">
        <f t="shared" si="21"/>
        <v>116</v>
      </c>
      <c r="B197">
        <f t="shared" si="22"/>
        <v>116</v>
      </c>
      <c r="C197">
        <f t="shared" si="23"/>
        <v>114</v>
      </c>
      <c r="D197">
        <v>9121</v>
      </c>
      <c r="E197" t="s">
        <v>197</v>
      </c>
      <c r="F197" s="7">
        <f t="shared" si="24"/>
        <v>12427</v>
      </c>
      <c r="G197" s="6">
        <f t="shared" si="25"/>
        <v>4800899</v>
      </c>
      <c r="H197" s="8">
        <f t="shared" si="26"/>
        <v>2021</v>
      </c>
      <c r="I197" s="7"/>
      <c r="J197" s="16">
        <v>4800899</v>
      </c>
      <c r="K197" s="16">
        <v>3800261</v>
      </c>
      <c r="L197" s="17">
        <v>4315368</v>
      </c>
      <c r="M197" s="17">
        <v>3553625</v>
      </c>
      <c r="N197" s="17">
        <v>3359023</v>
      </c>
      <c r="O197" s="6"/>
      <c r="P197" s="6">
        <v>12427</v>
      </c>
      <c r="Q197" s="6">
        <v>12341</v>
      </c>
      <c r="R197" s="6">
        <v>12237</v>
      </c>
      <c r="S197" s="6">
        <v>12119</v>
      </c>
      <c r="T197" s="6">
        <v>12026</v>
      </c>
    </row>
    <row r="198" spans="1:20" x14ac:dyDescent="0.25">
      <c r="A198">
        <f t="shared" si="21"/>
        <v>259</v>
      </c>
      <c r="B198">
        <f t="shared" si="22"/>
        <v>259</v>
      </c>
      <c r="C198">
        <f t="shared" si="23"/>
        <v>254</v>
      </c>
      <c r="D198">
        <v>9201</v>
      </c>
      <c r="E198" t="s">
        <v>198</v>
      </c>
      <c r="F198" s="7">
        <f t="shared" si="24"/>
        <v>56289</v>
      </c>
      <c r="G198" s="6">
        <f t="shared" si="25"/>
        <v>14276715</v>
      </c>
      <c r="H198" s="8">
        <f t="shared" si="26"/>
        <v>2021</v>
      </c>
      <c r="I198" s="7"/>
      <c r="J198" s="16">
        <v>14276715</v>
      </c>
      <c r="K198" s="16">
        <v>11785836</v>
      </c>
      <c r="L198" s="17">
        <v>13010448</v>
      </c>
      <c r="M198" s="17">
        <v>11171344</v>
      </c>
      <c r="N198" s="17">
        <v>12789940</v>
      </c>
      <c r="O198" s="6"/>
      <c r="P198" s="6">
        <v>56289</v>
      </c>
      <c r="Q198" s="6">
        <v>56058</v>
      </c>
      <c r="R198" s="6">
        <v>55761</v>
      </c>
      <c r="S198" s="6">
        <v>56103</v>
      </c>
      <c r="T198" s="6">
        <v>55845</v>
      </c>
    </row>
    <row r="199" spans="1:20" x14ac:dyDescent="0.25">
      <c r="A199">
        <f t="shared" si="21"/>
        <v>201</v>
      </c>
      <c r="B199">
        <f t="shared" si="22"/>
        <v>201</v>
      </c>
      <c r="C199">
        <f t="shared" si="23"/>
        <v>193</v>
      </c>
      <c r="D199">
        <v>9202</v>
      </c>
      <c r="E199" t="s">
        <v>199</v>
      </c>
      <c r="F199" s="7">
        <f t="shared" si="24"/>
        <v>26271</v>
      </c>
      <c r="G199" s="6">
        <f t="shared" si="25"/>
        <v>8461757</v>
      </c>
      <c r="H199" s="8">
        <f t="shared" si="26"/>
        <v>2021</v>
      </c>
      <c r="I199" s="7"/>
      <c r="J199" s="16">
        <v>8461757</v>
      </c>
      <c r="K199" s="16">
        <v>6202736</v>
      </c>
      <c r="L199" s="17">
        <v>6461460</v>
      </c>
      <c r="M199" s="17">
        <v>6987046</v>
      </c>
      <c r="N199" s="17">
        <v>5099723</v>
      </c>
      <c r="O199" s="6"/>
      <c r="P199" s="6">
        <v>26271</v>
      </c>
      <c r="Q199" s="6">
        <v>26148</v>
      </c>
      <c r="R199" s="6">
        <v>25996</v>
      </c>
      <c r="S199" s="6">
        <v>24774</v>
      </c>
      <c r="T199" s="6">
        <v>24708</v>
      </c>
    </row>
    <row r="200" spans="1:20" x14ac:dyDescent="0.25">
      <c r="A200">
        <f t="shared" si="21"/>
        <v>161</v>
      </c>
      <c r="B200">
        <f t="shared" si="22"/>
        <v>161</v>
      </c>
      <c r="C200">
        <f t="shared" si="23"/>
        <v>173</v>
      </c>
      <c r="D200">
        <v>9203</v>
      </c>
      <c r="E200" t="s">
        <v>200</v>
      </c>
      <c r="F200" s="7">
        <f t="shared" si="24"/>
        <v>18196</v>
      </c>
      <c r="G200" s="6">
        <f t="shared" si="25"/>
        <v>6872696</v>
      </c>
      <c r="H200" s="8">
        <f t="shared" si="26"/>
        <v>2021</v>
      </c>
      <c r="I200" s="7"/>
      <c r="J200" s="16">
        <v>6872696</v>
      </c>
      <c r="K200" s="16">
        <v>5978350</v>
      </c>
      <c r="L200" s="17">
        <v>5515374</v>
      </c>
      <c r="M200" s="17">
        <v>5465340</v>
      </c>
      <c r="N200" s="17">
        <v>4470341</v>
      </c>
      <c r="O200" s="6"/>
      <c r="P200" s="6">
        <v>18196</v>
      </c>
      <c r="Q200" s="6">
        <v>18178</v>
      </c>
      <c r="R200" s="6">
        <v>18137</v>
      </c>
      <c r="S200" s="6">
        <v>17046</v>
      </c>
      <c r="T200" s="6">
        <v>17107</v>
      </c>
    </row>
    <row r="201" spans="1:20" x14ac:dyDescent="0.25">
      <c r="A201">
        <f t="shared" si="21"/>
        <v>76</v>
      </c>
      <c r="B201">
        <f t="shared" si="22"/>
        <v>76</v>
      </c>
      <c r="C201">
        <f t="shared" si="23"/>
        <v>67</v>
      </c>
      <c r="D201">
        <v>9204</v>
      </c>
      <c r="E201" t="s">
        <v>201</v>
      </c>
      <c r="F201" s="7">
        <f t="shared" si="24"/>
        <v>8446</v>
      </c>
      <c r="G201" s="6">
        <f t="shared" si="25"/>
        <v>3801859</v>
      </c>
      <c r="H201" s="8">
        <f t="shared" si="26"/>
        <v>2021</v>
      </c>
      <c r="I201" s="7"/>
      <c r="J201" s="16">
        <v>3801859</v>
      </c>
      <c r="K201" s="16">
        <v>3487069</v>
      </c>
      <c r="L201" s="17">
        <v>3782947</v>
      </c>
      <c r="M201" s="17">
        <v>2956225</v>
      </c>
      <c r="N201" s="17">
        <v>2495408</v>
      </c>
      <c r="O201" s="6"/>
      <c r="P201" s="6">
        <v>8446</v>
      </c>
      <c r="Q201" s="6">
        <v>8458</v>
      </c>
      <c r="R201" s="6">
        <v>8468</v>
      </c>
      <c r="S201" s="6">
        <v>9112</v>
      </c>
      <c r="T201" s="6">
        <v>9140</v>
      </c>
    </row>
    <row r="202" spans="1:20" x14ac:dyDescent="0.25">
      <c r="A202">
        <f t="shared" si="21"/>
        <v>99</v>
      </c>
      <c r="B202">
        <f t="shared" si="22"/>
        <v>99</v>
      </c>
      <c r="C202">
        <f t="shared" si="23"/>
        <v>123</v>
      </c>
      <c r="D202">
        <v>9205</v>
      </c>
      <c r="E202" t="s">
        <v>202</v>
      </c>
      <c r="F202" s="7">
        <f t="shared" si="24"/>
        <v>11071</v>
      </c>
      <c r="G202" s="6">
        <f t="shared" si="25"/>
        <v>5059798</v>
      </c>
      <c r="H202" s="8">
        <f t="shared" si="26"/>
        <v>2021</v>
      </c>
      <c r="I202" s="7"/>
      <c r="J202" s="16">
        <v>5059798</v>
      </c>
      <c r="K202" s="16">
        <v>4332708</v>
      </c>
      <c r="L202" s="17">
        <v>4641986</v>
      </c>
      <c r="M202" s="17">
        <v>4710438</v>
      </c>
      <c r="N202" s="17">
        <v>4331278</v>
      </c>
      <c r="O202" s="6"/>
      <c r="P202" s="6">
        <v>11071</v>
      </c>
      <c r="Q202" s="6">
        <v>11049</v>
      </c>
      <c r="R202" s="6">
        <v>11014</v>
      </c>
      <c r="S202" s="6">
        <v>10985</v>
      </c>
      <c r="T202" s="6">
        <v>10981</v>
      </c>
    </row>
    <row r="203" spans="1:20" x14ac:dyDescent="0.25">
      <c r="A203">
        <f t="shared" si="21"/>
        <v>64</v>
      </c>
      <c r="B203">
        <f t="shared" si="22"/>
        <v>64</v>
      </c>
      <c r="C203">
        <f t="shared" si="23"/>
        <v>75</v>
      </c>
      <c r="D203">
        <v>9206</v>
      </c>
      <c r="E203" t="s">
        <v>203</v>
      </c>
      <c r="F203" s="7">
        <f t="shared" si="24"/>
        <v>7510</v>
      </c>
      <c r="G203" s="6">
        <f t="shared" si="25"/>
        <v>3960838</v>
      </c>
      <c r="H203" s="8">
        <f t="shared" si="26"/>
        <v>2021</v>
      </c>
      <c r="I203" s="7"/>
      <c r="J203" s="16">
        <v>3960838</v>
      </c>
      <c r="K203" s="16">
        <v>3913109</v>
      </c>
      <c r="L203" s="17">
        <v>3547503</v>
      </c>
      <c r="M203" s="17">
        <v>3403446</v>
      </c>
      <c r="N203" s="17">
        <v>2944668</v>
      </c>
      <c r="O203" s="6"/>
      <c r="P203" s="6">
        <v>7510</v>
      </c>
      <c r="Q203" s="6">
        <v>7517</v>
      </c>
      <c r="R203" s="6">
        <v>7516</v>
      </c>
      <c r="S203" s="6">
        <v>7803</v>
      </c>
      <c r="T203" s="6">
        <v>7818</v>
      </c>
    </row>
    <row r="204" spans="1:20" x14ac:dyDescent="0.25">
      <c r="A204">
        <f t="shared" si="21"/>
        <v>87</v>
      </c>
      <c r="B204">
        <f t="shared" si="22"/>
        <v>87</v>
      </c>
      <c r="C204">
        <f t="shared" si="23"/>
        <v>106</v>
      </c>
      <c r="D204">
        <v>9207</v>
      </c>
      <c r="E204" t="s">
        <v>204</v>
      </c>
      <c r="F204" s="7">
        <f t="shared" si="24"/>
        <v>10015</v>
      </c>
      <c r="G204" s="6">
        <f t="shared" si="25"/>
        <v>4634618</v>
      </c>
      <c r="H204" s="8">
        <f t="shared" si="26"/>
        <v>2021</v>
      </c>
      <c r="I204" s="7"/>
      <c r="J204" s="16">
        <v>4634618</v>
      </c>
      <c r="K204" s="16">
        <v>3343898</v>
      </c>
      <c r="L204" s="17">
        <v>4100474</v>
      </c>
      <c r="M204" s="17">
        <v>3231118</v>
      </c>
      <c r="N204" s="17">
        <v>2767991</v>
      </c>
      <c r="O204" s="6"/>
      <c r="P204" s="6">
        <v>10015</v>
      </c>
      <c r="Q204" s="6">
        <v>10050</v>
      </c>
      <c r="R204" s="6">
        <v>10076</v>
      </c>
      <c r="S204" s="6">
        <v>11164</v>
      </c>
      <c r="T204" s="6">
        <v>11217</v>
      </c>
    </row>
    <row r="205" spans="1:20" x14ac:dyDescent="0.25">
      <c r="A205">
        <f t="shared" si="21"/>
        <v>111</v>
      </c>
      <c r="B205">
        <f t="shared" si="22"/>
        <v>111</v>
      </c>
      <c r="C205">
        <f t="shared" si="23"/>
        <v>101</v>
      </c>
      <c r="D205">
        <v>9208</v>
      </c>
      <c r="E205" t="s">
        <v>205</v>
      </c>
      <c r="F205" s="7">
        <f t="shared" si="24"/>
        <v>12167</v>
      </c>
      <c r="G205" s="6">
        <f t="shared" si="25"/>
        <v>4481935</v>
      </c>
      <c r="H205" s="8">
        <f t="shared" si="26"/>
        <v>2021</v>
      </c>
      <c r="I205" s="7"/>
      <c r="J205" s="16">
        <v>4481935</v>
      </c>
      <c r="K205" s="16">
        <v>3709931</v>
      </c>
      <c r="L205" s="17">
        <v>3649576</v>
      </c>
      <c r="M205" s="17">
        <v>3783280</v>
      </c>
      <c r="N205" s="17">
        <v>3248125</v>
      </c>
      <c r="O205" s="6"/>
      <c r="P205" s="6">
        <v>12167</v>
      </c>
      <c r="Q205" s="6">
        <v>12188</v>
      </c>
      <c r="R205" s="6">
        <v>12192</v>
      </c>
      <c r="S205" s="6">
        <v>12822</v>
      </c>
      <c r="T205" s="6">
        <v>12885</v>
      </c>
    </row>
    <row r="206" spans="1:20" x14ac:dyDescent="0.25">
      <c r="A206">
        <f t="shared" si="21"/>
        <v>97</v>
      </c>
      <c r="B206">
        <f t="shared" si="22"/>
        <v>97</v>
      </c>
      <c r="C206">
        <f t="shared" si="23"/>
        <v>95</v>
      </c>
      <c r="D206">
        <v>9209</v>
      </c>
      <c r="E206" t="s">
        <v>206</v>
      </c>
      <c r="F206" s="7">
        <f t="shared" si="24"/>
        <v>10884</v>
      </c>
      <c r="G206" s="6">
        <f t="shared" si="25"/>
        <v>4318992</v>
      </c>
      <c r="H206" s="8">
        <f t="shared" si="26"/>
        <v>2021</v>
      </c>
      <c r="I206" s="7"/>
      <c r="J206" s="16">
        <v>4318992</v>
      </c>
      <c r="K206" s="16">
        <v>3662806</v>
      </c>
      <c r="L206" s="17">
        <v>3802584</v>
      </c>
      <c r="M206" s="17">
        <v>4986878</v>
      </c>
      <c r="N206" s="17">
        <v>4153984</v>
      </c>
      <c r="O206" s="6"/>
      <c r="P206" s="6">
        <v>10884</v>
      </c>
      <c r="Q206" s="6">
        <v>10833</v>
      </c>
      <c r="R206" s="6">
        <v>10764</v>
      </c>
      <c r="S206" s="6">
        <v>10804</v>
      </c>
      <c r="T206" s="6">
        <v>10738</v>
      </c>
    </row>
    <row r="207" spans="1:20" x14ac:dyDescent="0.25">
      <c r="A207">
        <f t="shared" si="21"/>
        <v>168</v>
      </c>
      <c r="B207">
        <f t="shared" si="22"/>
        <v>168</v>
      </c>
      <c r="C207">
        <f t="shared" si="23"/>
        <v>145</v>
      </c>
      <c r="D207">
        <v>9210</v>
      </c>
      <c r="E207" t="s">
        <v>207</v>
      </c>
      <c r="F207" s="7">
        <f t="shared" si="24"/>
        <v>19315</v>
      </c>
      <c r="G207" s="6">
        <f t="shared" si="25"/>
        <v>5824264</v>
      </c>
      <c r="H207" s="8">
        <f t="shared" si="26"/>
        <v>2021</v>
      </c>
      <c r="I207" s="7"/>
      <c r="J207" s="16">
        <v>5824264</v>
      </c>
      <c r="K207" s="16">
        <v>4751269</v>
      </c>
      <c r="L207" s="17">
        <v>4854706</v>
      </c>
      <c r="M207" s="17">
        <v>4854706</v>
      </c>
      <c r="N207" s="17">
        <v>4414345</v>
      </c>
      <c r="O207" s="6"/>
      <c r="P207" s="6">
        <v>19315</v>
      </c>
      <c r="Q207" s="6">
        <v>19314</v>
      </c>
      <c r="R207" s="6">
        <v>19306</v>
      </c>
      <c r="S207" s="6">
        <v>19640</v>
      </c>
      <c r="T207" s="6">
        <v>19707</v>
      </c>
    </row>
    <row r="208" spans="1:20" x14ac:dyDescent="0.25">
      <c r="A208">
        <f t="shared" si="21"/>
        <v>229</v>
      </c>
      <c r="B208">
        <f t="shared" si="22"/>
        <v>229</v>
      </c>
      <c r="C208">
        <f t="shared" si="23"/>
        <v>200</v>
      </c>
      <c r="D208">
        <v>9211</v>
      </c>
      <c r="E208" t="s">
        <v>208</v>
      </c>
      <c r="F208" s="7">
        <f t="shared" si="24"/>
        <v>35512</v>
      </c>
      <c r="G208" s="6">
        <f t="shared" si="25"/>
        <v>8743021</v>
      </c>
      <c r="H208" s="8">
        <f t="shared" si="26"/>
        <v>2021</v>
      </c>
      <c r="I208" s="7"/>
      <c r="J208" s="16">
        <v>8743021</v>
      </c>
      <c r="K208" s="16">
        <v>7928737</v>
      </c>
      <c r="L208" s="17">
        <v>7822820</v>
      </c>
      <c r="M208" s="17">
        <v>7483466</v>
      </c>
      <c r="N208" s="17">
        <v>6523669</v>
      </c>
      <c r="O208" s="6"/>
      <c r="P208" s="6">
        <v>35512</v>
      </c>
      <c r="Q208" s="6">
        <v>35467</v>
      </c>
      <c r="R208" s="6">
        <v>35393</v>
      </c>
      <c r="S208" s="6">
        <v>34814</v>
      </c>
      <c r="T208" s="6">
        <v>34869</v>
      </c>
    </row>
    <row r="209" spans="1:20" x14ac:dyDescent="0.25">
      <c r="A209">
        <f t="shared" si="21"/>
        <v>335</v>
      </c>
      <c r="B209">
        <f t="shared" si="22"/>
        <v>335</v>
      </c>
      <c r="C209">
        <f t="shared" si="23"/>
        <v>327</v>
      </c>
      <c r="D209">
        <v>10101</v>
      </c>
      <c r="E209" t="s">
        <v>209</v>
      </c>
      <c r="F209" s="7">
        <f t="shared" si="24"/>
        <v>272555</v>
      </c>
      <c r="G209" s="6">
        <f t="shared" si="25"/>
        <v>59164863</v>
      </c>
      <c r="H209" s="8">
        <f t="shared" si="26"/>
        <v>2021</v>
      </c>
      <c r="I209" s="7"/>
      <c r="J209" s="16">
        <v>59164863</v>
      </c>
      <c r="K209" s="16">
        <v>51131405</v>
      </c>
      <c r="L209" s="17">
        <v>53193622</v>
      </c>
      <c r="M209" s="17">
        <v>47667087</v>
      </c>
      <c r="N209" s="17">
        <v>42539786</v>
      </c>
      <c r="O209" s="6"/>
      <c r="P209" s="6">
        <v>272555</v>
      </c>
      <c r="Q209" s="6">
        <v>269398</v>
      </c>
      <c r="R209" s="6">
        <v>265863</v>
      </c>
      <c r="S209" s="6">
        <v>256828</v>
      </c>
      <c r="T209" s="6">
        <v>252542</v>
      </c>
    </row>
    <row r="210" spans="1:20" x14ac:dyDescent="0.25">
      <c r="A210">
        <f t="shared" si="21"/>
        <v>234</v>
      </c>
      <c r="B210">
        <f t="shared" si="22"/>
        <v>234</v>
      </c>
      <c r="C210">
        <f t="shared" si="23"/>
        <v>187</v>
      </c>
      <c r="D210">
        <v>10102</v>
      </c>
      <c r="E210" t="s">
        <v>210</v>
      </c>
      <c r="F210" s="7">
        <f t="shared" si="24"/>
        <v>36997</v>
      </c>
      <c r="G210" s="6">
        <f t="shared" si="25"/>
        <v>7850030</v>
      </c>
      <c r="H210" s="8">
        <f t="shared" si="26"/>
        <v>2021</v>
      </c>
      <c r="I210" s="7"/>
      <c r="J210" s="16">
        <v>7850030</v>
      </c>
      <c r="K210" s="16">
        <v>7526872</v>
      </c>
      <c r="L210" s="17">
        <v>7035559</v>
      </c>
      <c r="M210" s="17">
        <v>6391716</v>
      </c>
      <c r="N210" s="17">
        <v>5984561</v>
      </c>
      <c r="O210" s="6"/>
      <c r="P210" s="6">
        <v>36997</v>
      </c>
      <c r="Q210" s="6">
        <v>36744</v>
      </c>
      <c r="R210" s="6">
        <v>36442</v>
      </c>
      <c r="S210" s="6">
        <v>35471</v>
      </c>
      <c r="T210" s="6">
        <v>35282</v>
      </c>
    </row>
    <row r="211" spans="1:20" x14ac:dyDescent="0.25">
      <c r="A211">
        <f t="shared" si="21"/>
        <v>28</v>
      </c>
      <c r="B211">
        <f t="shared" si="22"/>
        <v>28</v>
      </c>
      <c r="C211">
        <f t="shared" si="23"/>
        <v>14</v>
      </c>
      <c r="D211">
        <v>10103</v>
      </c>
      <c r="E211" t="s">
        <v>211</v>
      </c>
      <c r="F211" s="7">
        <f t="shared" si="24"/>
        <v>3991</v>
      </c>
      <c r="G211" s="11">
        <f>+K211</f>
        <v>2494428</v>
      </c>
      <c r="H211" s="12">
        <v>2020</v>
      </c>
      <c r="I211" s="7"/>
      <c r="J211" s="16" t="s">
        <v>367</v>
      </c>
      <c r="K211" s="16">
        <v>2494428</v>
      </c>
      <c r="L211" s="17">
        <v>2102960</v>
      </c>
      <c r="M211" s="17" t="s">
        <v>367</v>
      </c>
      <c r="N211" s="17" t="s">
        <v>367</v>
      </c>
      <c r="O211" s="6"/>
      <c r="P211" s="6">
        <v>3991</v>
      </c>
      <c r="Q211" s="6">
        <v>4006</v>
      </c>
      <c r="R211" s="6">
        <v>4016</v>
      </c>
      <c r="S211" s="6">
        <v>3990</v>
      </c>
      <c r="T211" s="6">
        <v>4030</v>
      </c>
    </row>
    <row r="212" spans="1:20" x14ac:dyDescent="0.25">
      <c r="A212">
        <f t="shared" si="21"/>
        <v>118</v>
      </c>
      <c r="B212">
        <f t="shared" si="22"/>
        <v>118</v>
      </c>
      <c r="C212">
        <f t="shared" si="23"/>
        <v>97</v>
      </c>
      <c r="D212">
        <v>10104</v>
      </c>
      <c r="E212" t="s">
        <v>212</v>
      </c>
      <c r="F212" s="7">
        <f t="shared" si="24"/>
        <v>12638</v>
      </c>
      <c r="G212" s="6">
        <f t="shared" si="25"/>
        <v>4369115</v>
      </c>
      <c r="H212" s="8">
        <f t="shared" ref="H212:H230" si="27">IF(ISNUMBER(J212)=TRUE,$J$1,$K$1)</f>
        <v>2021</v>
      </c>
      <c r="I212" s="7"/>
      <c r="J212" s="16">
        <v>4369115</v>
      </c>
      <c r="K212" s="16">
        <v>3570181</v>
      </c>
      <c r="L212" s="17">
        <v>3277072</v>
      </c>
      <c r="M212" s="17">
        <v>3879249</v>
      </c>
      <c r="N212" s="17">
        <v>2971864</v>
      </c>
      <c r="O212" s="6"/>
      <c r="P212" s="6">
        <v>12638</v>
      </c>
      <c r="Q212" s="6">
        <v>12656</v>
      </c>
      <c r="R212" s="6">
        <v>12660</v>
      </c>
      <c r="S212" s="6">
        <v>12584</v>
      </c>
      <c r="T212" s="6">
        <v>12658</v>
      </c>
    </row>
    <row r="213" spans="1:20" x14ac:dyDescent="0.25">
      <c r="A213">
        <f t="shared" si="21"/>
        <v>173</v>
      </c>
      <c r="B213">
        <f t="shared" si="22"/>
        <v>173</v>
      </c>
      <c r="C213">
        <f t="shared" si="23"/>
        <v>148</v>
      </c>
      <c r="D213">
        <v>10105</v>
      </c>
      <c r="E213" t="s">
        <v>213</v>
      </c>
      <c r="F213" s="7">
        <f t="shared" si="24"/>
        <v>20387</v>
      </c>
      <c r="G213" s="6">
        <f t="shared" si="25"/>
        <v>5910471</v>
      </c>
      <c r="H213" s="8">
        <f t="shared" si="27"/>
        <v>2021</v>
      </c>
      <c r="I213" s="7"/>
      <c r="J213" s="16">
        <v>5910471</v>
      </c>
      <c r="K213" s="16">
        <v>5852181</v>
      </c>
      <c r="L213" s="17">
        <v>4947806</v>
      </c>
      <c r="M213" s="17">
        <v>4572467</v>
      </c>
      <c r="N213" s="17">
        <v>3991291</v>
      </c>
      <c r="O213" s="6"/>
      <c r="P213" s="6">
        <v>20387</v>
      </c>
      <c r="Q213" s="6">
        <v>20223</v>
      </c>
      <c r="R213" s="6">
        <v>20034</v>
      </c>
      <c r="S213" s="6">
        <v>17371</v>
      </c>
      <c r="T213" s="6">
        <v>17352</v>
      </c>
    </row>
    <row r="214" spans="1:20" x14ac:dyDescent="0.25">
      <c r="A214">
        <f t="shared" si="21"/>
        <v>156</v>
      </c>
      <c r="B214">
        <f t="shared" si="22"/>
        <v>156</v>
      </c>
      <c r="C214">
        <f t="shared" si="23"/>
        <v>111</v>
      </c>
      <c r="D214">
        <v>10106</v>
      </c>
      <c r="E214" t="s">
        <v>214</v>
      </c>
      <c r="F214" s="7">
        <f t="shared" si="24"/>
        <v>17828</v>
      </c>
      <c r="G214" s="6">
        <f t="shared" si="25"/>
        <v>4668589</v>
      </c>
      <c r="H214" s="8">
        <f t="shared" si="27"/>
        <v>2021</v>
      </c>
      <c r="I214" s="7"/>
      <c r="J214" s="16">
        <v>4668589</v>
      </c>
      <c r="K214" s="16">
        <v>3839604</v>
      </c>
      <c r="L214" s="17">
        <v>3620065</v>
      </c>
      <c r="M214" s="17">
        <v>3554896</v>
      </c>
      <c r="N214" s="17">
        <v>3219808</v>
      </c>
      <c r="O214" s="6"/>
      <c r="P214" s="6">
        <v>17828</v>
      </c>
      <c r="Q214" s="6">
        <v>17817</v>
      </c>
      <c r="R214" s="6">
        <v>17786</v>
      </c>
      <c r="S214" s="6">
        <v>16177</v>
      </c>
      <c r="T214" s="6">
        <v>16312</v>
      </c>
    </row>
    <row r="215" spans="1:20" x14ac:dyDescent="0.25">
      <c r="A215">
        <f t="shared" si="21"/>
        <v>163</v>
      </c>
      <c r="B215">
        <f t="shared" si="22"/>
        <v>163</v>
      </c>
      <c r="C215">
        <f t="shared" si="23"/>
        <v>103</v>
      </c>
      <c r="D215">
        <v>10107</v>
      </c>
      <c r="E215" t="s">
        <v>215</v>
      </c>
      <c r="F215" s="7">
        <f t="shared" si="24"/>
        <v>18694</v>
      </c>
      <c r="G215" s="6">
        <f t="shared" si="25"/>
        <v>4528391</v>
      </c>
      <c r="H215" s="8">
        <f t="shared" si="27"/>
        <v>2021</v>
      </c>
      <c r="I215" s="7"/>
      <c r="J215" s="16">
        <v>4528391</v>
      </c>
      <c r="K215" s="16">
        <v>4222058</v>
      </c>
      <c r="L215" s="17">
        <v>3973330</v>
      </c>
      <c r="M215" s="17">
        <v>3799588</v>
      </c>
      <c r="N215" s="17">
        <v>4475348</v>
      </c>
      <c r="O215" s="6"/>
      <c r="P215" s="6">
        <v>18694</v>
      </c>
      <c r="Q215" s="6">
        <v>18621</v>
      </c>
      <c r="R215" s="6">
        <v>18525</v>
      </c>
      <c r="S215" s="6">
        <v>18229</v>
      </c>
      <c r="T215" s="6">
        <v>18191</v>
      </c>
    </row>
    <row r="216" spans="1:20" x14ac:dyDescent="0.25">
      <c r="A216">
        <f t="shared" si="21"/>
        <v>134</v>
      </c>
      <c r="B216" s="13">
        <v>134.19999999999999</v>
      </c>
      <c r="C216">
        <f t="shared" si="23"/>
        <v>89</v>
      </c>
      <c r="D216">
        <v>10108</v>
      </c>
      <c r="E216" t="s">
        <v>216</v>
      </c>
      <c r="F216" s="7">
        <f t="shared" si="24"/>
        <v>14859</v>
      </c>
      <c r="G216" s="6">
        <f t="shared" si="25"/>
        <v>4252854</v>
      </c>
      <c r="H216" s="8">
        <f t="shared" si="27"/>
        <v>2021</v>
      </c>
      <c r="I216" s="7"/>
      <c r="J216" s="16">
        <v>4252854</v>
      </c>
      <c r="K216" s="16">
        <v>3814409</v>
      </c>
      <c r="L216" s="17">
        <v>4205611</v>
      </c>
      <c r="M216" s="17">
        <v>3184020</v>
      </c>
      <c r="N216" s="17">
        <v>3048878</v>
      </c>
      <c r="O216" s="6"/>
      <c r="P216" s="6">
        <v>14859</v>
      </c>
      <c r="Q216" s="6">
        <v>14894</v>
      </c>
      <c r="R216" s="6">
        <v>14917</v>
      </c>
      <c r="S216" s="6">
        <v>15492</v>
      </c>
      <c r="T216" s="6">
        <v>15572</v>
      </c>
    </row>
    <row r="217" spans="1:20" x14ac:dyDescent="0.25">
      <c r="A217">
        <f t="shared" si="21"/>
        <v>251</v>
      </c>
      <c r="B217">
        <f t="shared" si="22"/>
        <v>251</v>
      </c>
      <c r="C217">
        <f t="shared" si="23"/>
        <v>248</v>
      </c>
      <c r="D217">
        <v>10109</v>
      </c>
      <c r="E217" t="s">
        <v>217</v>
      </c>
      <c r="F217" s="7">
        <f t="shared" si="24"/>
        <v>49332</v>
      </c>
      <c r="G217" s="6">
        <f t="shared" si="25"/>
        <v>12939459</v>
      </c>
      <c r="H217" s="8">
        <f t="shared" si="27"/>
        <v>2021</v>
      </c>
      <c r="I217" s="7"/>
      <c r="J217" s="16">
        <v>12939459</v>
      </c>
      <c r="K217" s="16">
        <v>11569484</v>
      </c>
      <c r="L217" s="17">
        <v>13258898</v>
      </c>
      <c r="M217" s="17">
        <v>10385715</v>
      </c>
      <c r="N217" s="17">
        <v>8838901</v>
      </c>
      <c r="O217" s="6"/>
      <c r="P217" s="6">
        <v>49332</v>
      </c>
      <c r="Q217" s="6">
        <v>48620</v>
      </c>
      <c r="R217" s="6">
        <v>47845</v>
      </c>
      <c r="S217" s="6">
        <v>42027</v>
      </c>
      <c r="T217" s="6">
        <v>41617</v>
      </c>
    </row>
    <row r="218" spans="1:20" x14ac:dyDescent="0.25">
      <c r="A218">
        <f t="shared" si="21"/>
        <v>250</v>
      </c>
      <c r="B218">
        <f t="shared" si="22"/>
        <v>250</v>
      </c>
      <c r="C218">
        <f t="shared" si="23"/>
        <v>290</v>
      </c>
      <c r="D218">
        <v>10201</v>
      </c>
      <c r="E218" t="s">
        <v>218</v>
      </c>
      <c r="F218" s="7">
        <f t="shared" si="24"/>
        <v>47934</v>
      </c>
      <c r="G218" s="6">
        <f t="shared" si="25"/>
        <v>27489128</v>
      </c>
      <c r="H218" s="8">
        <f t="shared" si="27"/>
        <v>2021</v>
      </c>
      <c r="I218" s="7"/>
      <c r="J218" s="16">
        <v>27489128</v>
      </c>
      <c r="K218" s="16">
        <v>23944852</v>
      </c>
      <c r="L218" s="17">
        <v>22585436</v>
      </c>
      <c r="M218" s="17">
        <v>19389419</v>
      </c>
      <c r="N218" s="17">
        <v>17089520</v>
      </c>
      <c r="O218" s="6"/>
      <c r="P218" s="6">
        <v>47934</v>
      </c>
      <c r="Q218" s="6">
        <v>47607</v>
      </c>
      <c r="R218" s="6">
        <v>47214</v>
      </c>
      <c r="S218" s="6">
        <v>49824</v>
      </c>
      <c r="T218" s="6">
        <v>49451</v>
      </c>
    </row>
    <row r="219" spans="1:20" x14ac:dyDescent="0.25">
      <c r="A219">
        <f t="shared" si="21"/>
        <v>244</v>
      </c>
      <c r="B219">
        <f t="shared" si="22"/>
        <v>244</v>
      </c>
      <c r="C219">
        <f t="shared" si="23"/>
        <v>282</v>
      </c>
      <c r="D219">
        <v>10202</v>
      </c>
      <c r="E219" t="s">
        <v>219</v>
      </c>
      <c r="F219" s="7">
        <f t="shared" si="24"/>
        <v>42494</v>
      </c>
      <c r="G219" s="6">
        <f t="shared" si="25"/>
        <v>21099355</v>
      </c>
      <c r="H219" s="8">
        <f t="shared" si="27"/>
        <v>2021</v>
      </c>
      <c r="I219" s="7"/>
      <c r="J219" s="16">
        <v>21099355</v>
      </c>
      <c r="K219" s="16">
        <v>18004082</v>
      </c>
      <c r="L219" s="17">
        <v>17292925</v>
      </c>
      <c r="M219" s="17">
        <v>15334678</v>
      </c>
      <c r="N219" s="17">
        <v>16833068</v>
      </c>
      <c r="O219" s="6"/>
      <c r="P219" s="6">
        <v>42494</v>
      </c>
      <c r="Q219" s="6">
        <v>42458</v>
      </c>
      <c r="R219" s="6">
        <v>42379</v>
      </c>
      <c r="S219" s="6">
        <v>44373</v>
      </c>
      <c r="T219" s="6">
        <v>44249</v>
      </c>
    </row>
    <row r="220" spans="1:20" x14ac:dyDescent="0.25">
      <c r="A220">
        <f t="shared" si="21"/>
        <v>147</v>
      </c>
      <c r="B220">
        <f t="shared" si="22"/>
        <v>147</v>
      </c>
      <c r="C220">
        <f t="shared" si="23"/>
        <v>231</v>
      </c>
      <c r="D220">
        <v>10203</v>
      </c>
      <c r="E220" t="s">
        <v>220</v>
      </c>
      <c r="F220" s="7">
        <f t="shared" si="24"/>
        <v>16092</v>
      </c>
      <c r="G220" s="6">
        <f t="shared" si="25"/>
        <v>10772094</v>
      </c>
      <c r="H220" s="8">
        <f t="shared" si="27"/>
        <v>2021</v>
      </c>
      <c r="I220" s="7"/>
      <c r="J220" s="16">
        <v>10772094</v>
      </c>
      <c r="K220" s="16">
        <v>9901842</v>
      </c>
      <c r="L220" s="17">
        <v>8858299</v>
      </c>
      <c r="M220" s="17">
        <v>7615161</v>
      </c>
      <c r="N220" s="17">
        <v>6545424</v>
      </c>
      <c r="O220" s="6"/>
      <c r="P220" s="6">
        <v>16092</v>
      </c>
      <c r="Q220" s="6">
        <v>16013</v>
      </c>
      <c r="R220" s="6">
        <v>15909</v>
      </c>
      <c r="S220" s="6">
        <v>15620</v>
      </c>
      <c r="T220" s="6">
        <v>15494</v>
      </c>
    </row>
    <row r="221" spans="1:20" x14ac:dyDescent="0.25">
      <c r="A221">
        <f t="shared" si="21"/>
        <v>29</v>
      </c>
      <c r="B221">
        <f t="shared" si="22"/>
        <v>29</v>
      </c>
      <c r="C221">
        <f t="shared" si="23"/>
        <v>90</v>
      </c>
      <c r="D221">
        <v>10204</v>
      </c>
      <c r="E221" t="s">
        <v>221</v>
      </c>
      <c r="F221" s="7">
        <f t="shared" si="24"/>
        <v>4086</v>
      </c>
      <c r="G221" s="6">
        <f t="shared" si="25"/>
        <v>4271094</v>
      </c>
      <c r="H221" s="8">
        <f t="shared" si="27"/>
        <v>2021</v>
      </c>
      <c r="I221" s="7"/>
      <c r="J221" s="16">
        <v>4271094</v>
      </c>
      <c r="K221" s="16">
        <v>3486570</v>
      </c>
      <c r="L221" s="17">
        <v>3580620</v>
      </c>
      <c r="M221" s="17">
        <v>3060520</v>
      </c>
      <c r="N221" s="17">
        <v>3057438</v>
      </c>
      <c r="O221" s="6"/>
      <c r="P221" s="6">
        <v>4086</v>
      </c>
      <c r="Q221" s="6">
        <v>4066</v>
      </c>
      <c r="R221" s="6">
        <v>4041</v>
      </c>
      <c r="S221" s="6">
        <v>4286</v>
      </c>
      <c r="T221" s="6">
        <v>4243</v>
      </c>
    </row>
    <row r="222" spans="1:20" x14ac:dyDescent="0.25">
      <c r="A222">
        <f t="shared" si="21"/>
        <v>140</v>
      </c>
      <c r="B222">
        <f t="shared" si="22"/>
        <v>140</v>
      </c>
      <c r="C222">
        <f t="shared" si="23"/>
        <v>212</v>
      </c>
      <c r="D222">
        <v>10205</v>
      </c>
      <c r="E222" t="s">
        <v>222</v>
      </c>
      <c r="F222" s="7">
        <f t="shared" si="24"/>
        <v>15178</v>
      </c>
      <c r="G222" s="6">
        <f t="shared" si="25"/>
        <v>9413164</v>
      </c>
      <c r="H222" s="8">
        <f t="shared" si="27"/>
        <v>2021</v>
      </c>
      <c r="I222" s="7"/>
      <c r="J222" s="16">
        <v>9413164</v>
      </c>
      <c r="K222" s="16">
        <v>7888867</v>
      </c>
      <c r="L222" s="17">
        <v>7328629</v>
      </c>
      <c r="M222" s="17">
        <v>6948948</v>
      </c>
      <c r="N222" s="17">
        <v>5786363</v>
      </c>
      <c r="O222" s="6"/>
      <c r="P222" s="6">
        <v>15178</v>
      </c>
      <c r="Q222" s="6">
        <v>15069</v>
      </c>
      <c r="R222" s="6">
        <v>14944</v>
      </c>
      <c r="S222" s="6">
        <v>16234</v>
      </c>
      <c r="T222" s="6">
        <v>15927</v>
      </c>
    </row>
    <row r="223" spans="1:20" x14ac:dyDescent="0.25">
      <c r="A223">
        <f t="shared" si="21"/>
        <v>32</v>
      </c>
      <c r="B223">
        <f t="shared" si="22"/>
        <v>32</v>
      </c>
      <c r="C223">
        <f t="shared" si="23"/>
        <v>87</v>
      </c>
      <c r="D223">
        <v>10206</v>
      </c>
      <c r="E223" t="s">
        <v>223</v>
      </c>
      <c r="F223" s="7">
        <f t="shared" si="24"/>
        <v>4199</v>
      </c>
      <c r="G223" s="6">
        <f t="shared" si="25"/>
        <v>4108381</v>
      </c>
      <c r="H223" s="8">
        <f t="shared" si="27"/>
        <v>2021</v>
      </c>
      <c r="I223" s="7"/>
      <c r="J223" s="16">
        <v>4108381</v>
      </c>
      <c r="K223" s="16">
        <v>4260236</v>
      </c>
      <c r="L223" s="17" t="s">
        <v>367</v>
      </c>
      <c r="M223" s="17">
        <v>3079705</v>
      </c>
      <c r="N223" s="17">
        <v>2856551</v>
      </c>
      <c r="O223" s="6"/>
      <c r="P223" s="6">
        <v>4199</v>
      </c>
      <c r="Q223" s="6">
        <v>4201</v>
      </c>
      <c r="R223" s="6">
        <v>4199</v>
      </c>
      <c r="S223" s="6">
        <v>3912</v>
      </c>
      <c r="T223" s="6">
        <v>3950</v>
      </c>
    </row>
    <row r="224" spans="1:20" x14ac:dyDescent="0.25">
      <c r="A224">
        <f t="shared" si="21"/>
        <v>45</v>
      </c>
      <c r="B224">
        <f t="shared" si="22"/>
        <v>45</v>
      </c>
      <c r="C224">
        <f t="shared" si="23"/>
        <v>74</v>
      </c>
      <c r="D224">
        <v>10207</v>
      </c>
      <c r="E224" t="s">
        <v>224</v>
      </c>
      <c r="F224" s="7">
        <f t="shared" si="24"/>
        <v>5547</v>
      </c>
      <c r="G224" s="6">
        <f t="shared" si="25"/>
        <v>3913684</v>
      </c>
      <c r="H224" s="8">
        <f t="shared" si="27"/>
        <v>2021</v>
      </c>
      <c r="I224" s="7"/>
      <c r="J224" s="16">
        <v>3913684</v>
      </c>
      <c r="K224" s="16">
        <v>3495754</v>
      </c>
      <c r="L224" s="17">
        <v>3358140</v>
      </c>
      <c r="M224" s="17">
        <v>3622952</v>
      </c>
      <c r="N224" s="17">
        <v>3281735</v>
      </c>
      <c r="O224" s="6"/>
      <c r="P224" s="6">
        <v>5547</v>
      </c>
      <c r="Q224" s="6">
        <v>5543</v>
      </c>
      <c r="R224" s="6">
        <v>5534</v>
      </c>
      <c r="S224" s="6">
        <v>5548</v>
      </c>
      <c r="T224" s="6">
        <v>5558</v>
      </c>
    </row>
    <row r="225" spans="1:20" x14ac:dyDescent="0.25">
      <c r="A225">
        <f t="shared" si="21"/>
        <v>212</v>
      </c>
      <c r="B225">
        <f t="shared" si="22"/>
        <v>212</v>
      </c>
      <c r="C225">
        <f t="shared" si="23"/>
        <v>260</v>
      </c>
      <c r="D225">
        <v>10208</v>
      </c>
      <c r="E225" t="s">
        <v>225</v>
      </c>
      <c r="F225" s="7">
        <f t="shared" si="24"/>
        <v>29538</v>
      </c>
      <c r="G225" s="6">
        <f t="shared" si="25"/>
        <v>14963022</v>
      </c>
      <c r="H225" s="8">
        <f t="shared" si="27"/>
        <v>2021</v>
      </c>
      <c r="I225" s="7"/>
      <c r="J225" s="16">
        <v>14963022</v>
      </c>
      <c r="K225" s="16">
        <v>12962732</v>
      </c>
      <c r="L225" s="17">
        <v>12636645</v>
      </c>
      <c r="M225" s="17" t="s">
        <v>367</v>
      </c>
      <c r="N225" s="17">
        <v>5055682</v>
      </c>
      <c r="O225" s="6"/>
      <c r="P225" s="6">
        <v>29538</v>
      </c>
      <c r="Q225" s="6">
        <v>29309</v>
      </c>
      <c r="R225" s="6">
        <v>29043</v>
      </c>
      <c r="S225" s="6">
        <v>32294</v>
      </c>
      <c r="T225" s="6">
        <v>31703</v>
      </c>
    </row>
    <row r="226" spans="1:20" x14ac:dyDescent="0.25">
      <c r="A226">
        <f t="shared" si="21"/>
        <v>79</v>
      </c>
      <c r="B226">
        <f t="shared" si="22"/>
        <v>79</v>
      </c>
      <c r="C226">
        <f t="shared" si="23"/>
        <v>80</v>
      </c>
      <c r="D226">
        <v>10209</v>
      </c>
      <c r="E226" t="s">
        <v>226</v>
      </c>
      <c r="F226" s="7">
        <f t="shared" si="24"/>
        <v>8779</v>
      </c>
      <c r="G226" s="6">
        <f t="shared" si="25"/>
        <v>4040759</v>
      </c>
      <c r="H226" s="8">
        <f t="shared" si="27"/>
        <v>2021</v>
      </c>
      <c r="I226" s="7"/>
      <c r="J226" s="16">
        <v>4040759</v>
      </c>
      <c r="K226" s="16">
        <v>4164128</v>
      </c>
      <c r="L226" s="17">
        <v>3589696</v>
      </c>
      <c r="M226" s="17">
        <v>3165150</v>
      </c>
      <c r="N226" s="17">
        <v>2863854</v>
      </c>
      <c r="O226" s="6"/>
      <c r="P226" s="6">
        <v>8779</v>
      </c>
      <c r="Q226" s="6">
        <v>8783</v>
      </c>
      <c r="R226" s="6">
        <v>8780</v>
      </c>
      <c r="S226" s="6">
        <v>9012</v>
      </c>
      <c r="T226" s="6">
        <v>9048</v>
      </c>
    </row>
    <row r="227" spans="1:20" x14ac:dyDescent="0.25">
      <c r="A227">
        <f t="shared" si="21"/>
        <v>74</v>
      </c>
      <c r="B227">
        <f t="shared" si="22"/>
        <v>74</v>
      </c>
      <c r="C227">
        <f t="shared" si="23"/>
        <v>168</v>
      </c>
      <c r="D227">
        <v>10210</v>
      </c>
      <c r="E227" t="s">
        <v>227</v>
      </c>
      <c r="F227" s="7">
        <f t="shared" si="24"/>
        <v>8272</v>
      </c>
      <c r="G227" s="6">
        <f t="shared" si="25"/>
        <v>6636087</v>
      </c>
      <c r="H227" s="8">
        <f t="shared" si="27"/>
        <v>2021</v>
      </c>
      <c r="I227" s="7"/>
      <c r="J227" s="16">
        <v>6636087</v>
      </c>
      <c r="K227" s="16">
        <v>6873694</v>
      </c>
      <c r="L227" s="17">
        <v>5956598</v>
      </c>
      <c r="M227" s="17">
        <v>5481772</v>
      </c>
      <c r="N227" s="17">
        <v>4533863</v>
      </c>
      <c r="O227" s="6"/>
      <c r="P227" s="6">
        <v>8272</v>
      </c>
      <c r="Q227" s="6">
        <v>8298</v>
      </c>
      <c r="R227" s="6">
        <v>8320</v>
      </c>
      <c r="S227" s="6">
        <v>8693</v>
      </c>
      <c r="T227" s="6">
        <v>8759</v>
      </c>
    </row>
    <row r="228" spans="1:20" x14ac:dyDescent="0.25">
      <c r="A228">
        <f t="shared" si="21"/>
        <v>315</v>
      </c>
      <c r="B228">
        <f t="shared" si="22"/>
        <v>315</v>
      </c>
      <c r="C228">
        <f t="shared" si="23"/>
        <v>300</v>
      </c>
      <c r="D228">
        <v>10301</v>
      </c>
      <c r="E228" t="s">
        <v>228</v>
      </c>
      <c r="F228" s="7">
        <f t="shared" si="24"/>
        <v>174269</v>
      </c>
      <c r="G228" s="6">
        <f t="shared" si="25"/>
        <v>32046008</v>
      </c>
      <c r="H228" s="8">
        <f t="shared" si="27"/>
        <v>2021</v>
      </c>
      <c r="I228" s="7"/>
      <c r="J228" s="16">
        <v>32046008</v>
      </c>
      <c r="K228" s="16">
        <v>28199172</v>
      </c>
      <c r="L228" s="17">
        <v>29885159</v>
      </c>
      <c r="M228" s="17">
        <v>29162742</v>
      </c>
      <c r="N228" s="17">
        <v>27893629</v>
      </c>
      <c r="O228" s="6"/>
      <c r="P228" s="6">
        <v>174269</v>
      </c>
      <c r="Q228" s="6">
        <v>173410</v>
      </c>
      <c r="R228" s="6">
        <v>172336</v>
      </c>
      <c r="S228" s="6">
        <v>158162</v>
      </c>
      <c r="T228" s="6">
        <v>158027</v>
      </c>
    </row>
    <row r="229" spans="1:20" x14ac:dyDescent="0.25">
      <c r="A229">
        <f t="shared" si="21"/>
        <v>80</v>
      </c>
      <c r="B229">
        <f t="shared" si="22"/>
        <v>80</v>
      </c>
      <c r="C229">
        <f t="shared" si="23"/>
        <v>46</v>
      </c>
      <c r="D229">
        <v>10302</v>
      </c>
      <c r="E229" t="s">
        <v>229</v>
      </c>
      <c r="F229" s="7">
        <f t="shared" si="24"/>
        <v>9159</v>
      </c>
      <c r="G229" s="6">
        <f t="shared" si="25"/>
        <v>3494391</v>
      </c>
      <c r="H229" s="8">
        <f t="shared" si="27"/>
        <v>2021</v>
      </c>
      <c r="I229" s="7"/>
      <c r="J229" s="16">
        <v>3494391</v>
      </c>
      <c r="K229" s="16">
        <v>3193077</v>
      </c>
      <c r="L229" s="17">
        <v>3359988</v>
      </c>
      <c r="M229" s="17">
        <v>2545120</v>
      </c>
      <c r="N229" s="17">
        <v>2069398</v>
      </c>
      <c r="O229" s="6"/>
      <c r="P229" s="6">
        <v>9159</v>
      </c>
      <c r="Q229" s="6">
        <v>9192</v>
      </c>
      <c r="R229" s="6">
        <v>9216</v>
      </c>
      <c r="S229" s="6">
        <v>9257</v>
      </c>
      <c r="T229" s="6">
        <v>9360</v>
      </c>
    </row>
    <row r="230" spans="1:20" x14ac:dyDescent="0.25">
      <c r="A230">
        <f t="shared" si="21"/>
        <v>180</v>
      </c>
      <c r="B230">
        <f t="shared" si="22"/>
        <v>180</v>
      </c>
      <c r="C230">
        <f t="shared" si="23"/>
        <v>128</v>
      </c>
      <c r="D230">
        <v>10303</v>
      </c>
      <c r="E230" t="s">
        <v>230</v>
      </c>
      <c r="F230" s="7">
        <f t="shared" si="24"/>
        <v>21060</v>
      </c>
      <c r="G230" s="6">
        <f t="shared" si="25"/>
        <v>5326787</v>
      </c>
      <c r="H230" s="8">
        <f t="shared" si="27"/>
        <v>2021</v>
      </c>
      <c r="I230" s="7"/>
      <c r="J230" s="16">
        <v>5326787</v>
      </c>
      <c r="K230" s="16">
        <v>4751903</v>
      </c>
      <c r="L230" s="17">
        <v>4498378</v>
      </c>
      <c r="M230" s="17">
        <v>4171523</v>
      </c>
      <c r="N230" s="17">
        <v>4266247</v>
      </c>
      <c r="O230" s="6"/>
      <c r="P230" s="6">
        <v>21060</v>
      </c>
      <c r="Q230" s="6">
        <v>21080</v>
      </c>
      <c r="R230" s="6">
        <v>21081</v>
      </c>
      <c r="S230" s="6">
        <v>21197</v>
      </c>
      <c r="T230" s="6">
        <v>21282</v>
      </c>
    </row>
    <row r="231" spans="1:20" x14ac:dyDescent="0.25">
      <c r="A231">
        <f t="shared" si="21"/>
        <v>104</v>
      </c>
      <c r="B231">
        <f t="shared" si="22"/>
        <v>104</v>
      </c>
      <c r="C231">
        <f t="shared" si="23"/>
        <v>43</v>
      </c>
      <c r="D231">
        <v>10304</v>
      </c>
      <c r="E231" t="s">
        <v>231</v>
      </c>
      <c r="F231" s="7">
        <f t="shared" si="24"/>
        <v>11800</v>
      </c>
      <c r="G231" s="11">
        <f>+L231</f>
        <v>3420401</v>
      </c>
      <c r="H231" s="12">
        <v>2019</v>
      </c>
      <c r="I231" s="7"/>
      <c r="J231" s="16" t="s">
        <v>367</v>
      </c>
      <c r="K231" s="16" t="s">
        <v>367</v>
      </c>
      <c r="L231" s="17">
        <v>3420401</v>
      </c>
      <c r="M231" s="17">
        <v>3070057</v>
      </c>
      <c r="N231" s="17">
        <v>2860586</v>
      </c>
      <c r="O231" s="6"/>
      <c r="P231" s="6">
        <v>11800</v>
      </c>
      <c r="Q231" s="6">
        <v>11787</v>
      </c>
      <c r="R231" s="6">
        <v>11760</v>
      </c>
      <c r="S231" s="6">
        <v>10864</v>
      </c>
      <c r="T231" s="6">
        <v>10928</v>
      </c>
    </row>
    <row r="232" spans="1:20" x14ac:dyDescent="0.25">
      <c r="A232">
        <f t="shared" si="21"/>
        <v>126</v>
      </c>
      <c r="B232">
        <f t="shared" si="22"/>
        <v>126</v>
      </c>
      <c r="C232">
        <f t="shared" si="23"/>
        <v>76</v>
      </c>
      <c r="D232">
        <v>10305</v>
      </c>
      <c r="E232" t="s">
        <v>232</v>
      </c>
      <c r="F232" s="7">
        <f t="shared" si="24"/>
        <v>14229</v>
      </c>
      <c r="G232" s="6">
        <f t="shared" si="25"/>
        <v>3969034</v>
      </c>
      <c r="H232" s="8">
        <f t="shared" ref="H232:H249" si="28">IF(ISNUMBER(J232)=TRUE,$J$1,$K$1)</f>
        <v>2021</v>
      </c>
      <c r="I232" s="7"/>
      <c r="J232" s="16">
        <v>3969034</v>
      </c>
      <c r="K232" s="16">
        <v>3926366</v>
      </c>
      <c r="L232" s="17">
        <v>3452124</v>
      </c>
      <c r="M232" s="17">
        <v>3036091</v>
      </c>
      <c r="N232" s="17">
        <v>2919232</v>
      </c>
      <c r="O232" s="6"/>
      <c r="P232" s="6">
        <v>14229</v>
      </c>
      <c r="Q232" s="6">
        <v>14275</v>
      </c>
      <c r="R232" s="6">
        <v>14303</v>
      </c>
      <c r="S232" s="6">
        <v>13195</v>
      </c>
      <c r="T232" s="6">
        <v>13350</v>
      </c>
    </row>
    <row r="233" spans="1:20" x14ac:dyDescent="0.25">
      <c r="A233">
        <f t="shared" si="21"/>
        <v>66</v>
      </c>
      <c r="B233">
        <f t="shared" si="22"/>
        <v>66</v>
      </c>
      <c r="C233">
        <f t="shared" si="23"/>
        <v>81</v>
      </c>
      <c r="D233">
        <v>10306</v>
      </c>
      <c r="E233" t="s">
        <v>233</v>
      </c>
      <c r="F233" s="7">
        <f t="shared" si="24"/>
        <v>7590</v>
      </c>
      <c r="G233" s="6">
        <f t="shared" si="25"/>
        <v>4043486</v>
      </c>
      <c r="H233" s="8">
        <f t="shared" si="28"/>
        <v>2021</v>
      </c>
      <c r="I233" s="7"/>
      <c r="J233" s="16">
        <v>4043486</v>
      </c>
      <c r="K233" s="16">
        <v>3893129</v>
      </c>
      <c r="L233" s="17">
        <v>3889516</v>
      </c>
      <c r="M233" s="17">
        <v>3715580</v>
      </c>
      <c r="N233" s="17">
        <v>3298688</v>
      </c>
      <c r="O233" s="6"/>
      <c r="P233" s="6">
        <v>7590</v>
      </c>
      <c r="Q233" s="6">
        <v>7639</v>
      </c>
      <c r="R233" s="6">
        <v>7690</v>
      </c>
      <c r="S233" s="6">
        <v>7174</v>
      </c>
      <c r="T233" s="6">
        <v>7298</v>
      </c>
    </row>
    <row r="234" spans="1:20" x14ac:dyDescent="0.25">
      <c r="A234">
        <f t="shared" si="21"/>
        <v>94</v>
      </c>
      <c r="B234">
        <f t="shared" si="22"/>
        <v>94</v>
      </c>
      <c r="C234">
        <f t="shared" si="23"/>
        <v>40</v>
      </c>
      <c r="D234">
        <v>10307</v>
      </c>
      <c r="E234" t="s">
        <v>234</v>
      </c>
      <c r="F234" s="7">
        <f t="shared" si="24"/>
        <v>10556</v>
      </c>
      <c r="G234" s="6">
        <f t="shared" si="25"/>
        <v>3397396</v>
      </c>
      <c r="H234" s="8">
        <f t="shared" si="28"/>
        <v>2021</v>
      </c>
      <c r="I234" s="7"/>
      <c r="J234" s="16">
        <v>3397396</v>
      </c>
      <c r="K234" s="16">
        <v>3023887</v>
      </c>
      <c r="L234" s="17">
        <v>3094224</v>
      </c>
      <c r="M234" s="17">
        <v>3169306</v>
      </c>
      <c r="N234" s="17">
        <v>2474859</v>
      </c>
      <c r="O234" s="6"/>
      <c r="P234" s="6">
        <v>10556</v>
      </c>
      <c r="Q234" s="6">
        <v>10553</v>
      </c>
      <c r="R234" s="6">
        <v>10547</v>
      </c>
      <c r="S234" s="6">
        <v>10398</v>
      </c>
      <c r="T234" s="6">
        <v>10430</v>
      </c>
    </row>
    <row r="235" spans="1:20" x14ac:dyDescent="0.25">
      <c r="A235">
        <f t="shared" si="21"/>
        <v>40</v>
      </c>
      <c r="B235">
        <f t="shared" si="22"/>
        <v>40</v>
      </c>
      <c r="C235">
        <f t="shared" si="23"/>
        <v>85</v>
      </c>
      <c r="D235">
        <v>10401</v>
      </c>
      <c r="E235" t="s">
        <v>235</v>
      </c>
      <c r="F235" s="7">
        <f t="shared" si="24"/>
        <v>5033</v>
      </c>
      <c r="G235" s="6">
        <f t="shared" si="25"/>
        <v>4083147</v>
      </c>
      <c r="H235" s="8">
        <f t="shared" si="28"/>
        <v>2021</v>
      </c>
      <c r="I235" s="7"/>
      <c r="J235" s="16">
        <v>4083147</v>
      </c>
      <c r="K235" s="16">
        <v>4317345</v>
      </c>
      <c r="L235" s="17">
        <v>3841569</v>
      </c>
      <c r="M235" s="17">
        <v>3488559</v>
      </c>
      <c r="N235" s="17">
        <v>3413664</v>
      </c>
      <c r="O235" s="6"/>
      <c r="P235" s="6">
        <v>5033</v>
      </c>
      <c r="Q235" s="6">
        <v>5020</v>
      </c>
      <c r="R235" s="6">
        <v>5001</v>
      </c>
      <c r="S235" s="6">
        <v>4394</v>
      </c>
      <c r="T235" s="6">
        <v>4176</v>
      </c>
    </row>
    <row r="236" spans="1:20" x14ac:dyDescent="0.25">
      <c r="A236">
        <f t="shared" si="21"/>
        <v>22</v>
      </c>
      <c r="B236">
        <f t="shared" si="22"/>
        <v>22</v>
      </c>
      <c r="C236">
        <f t="shared" si="23"/>
        <v>23</v>
      </c>
      <c r="D236">
        <v>10402</v>
      </c>
      <c r="E236" t="s">
        <v>236</v>
      </c>
      <c r="F236" s="7">
        <f t="shared" si="24"/>
        <v>2835</v>
      </c>
      <c r="G236" s="6">
        <f t="shared" si="25"/>
        <v>2922983</v>
      </c>
      <c r="H236" s="8">
        <f t="shared" si="28"/>
        <v>2021</v>
      </c>
      <c r="I236" s="7"/>
      <c r="J236" s="16">
        <v>2922983</v>
      </c>
      <c r="K236" s="16">
        <v>2952093</v>
      </c>
      <c r="L236" s="17">
        <v>2396766</v>
      </c>
      <c r="M236" s="17">
        <v>2364240</v>
      </c>
      <c r="N236" s="17">
        <v>1976650</v>
      </c>
      <c r="O236" s="6"/>
      <c r="P236" s="6">
        <v>2835</v>
      </c>
      <c r="Q236" s="6">
        <v>2806</v>
      </c>
      <c r="R236" s="6">
        <v>2770</v>
      </c>
      <c r="S236" s="6">
        <v>3478</v>
      </c>
      <c r="T236" s="6">
        <v>3459</v>
      </c>
    </row>
    <row r="237" spans="1:20" x14ac:dyDescent="0.25">
      <c r="A237">
        <f t="shared" si="21"/>
        <v>85</v>
      </c>
      <c r="B237">
        <f t="shared" si="22"/>
        <v>85</v>
      </c>
      <c r="C237">
        <f t="shared" si="23"/>
        <v>61</v>
      </c>
      <c r="D237">
        <v>10403</v>
      </c>
      <c r="E237" t="s">
        <v>237</v>
      </c>
      <c r="F237" s="7">
        <f t="shared" si="24"/>
        <v>9546</v>
      </c>
      <c r="G237" s="6">
        <f t="shared" si="25"/>
        <v>3723274</v>
      </c>
      <c r="H237" s="8">
        <f t="shared" si="28"/>
        <v>2021</v>
      </c>
      <c r="I237" s="7"/>
      <c r="J237" s="16">
        <v>3723274</v>
      </c>
      <c r="K237" s="16">
        <v>3281737</v>
      </c>
      <c r="L237" s="17">
        <v>3285087</v>
      </c>
      <c r="M237" s="17">
        <v>3115849</v>
      </c>
      <c r="N237" s="17">
        <v>2786129</v>
      </c>
      <c r="O237" s="6"/>
      <c r="P237" s="6">
        <v>9546</v>
      </c>
      <c r="Q237" s="6">
        <v>9525</v>
      </c>
      <c r="R237" s="6">
        <v>9487</v>
      </c>
      <c r="S237" s="6">
        <v>11408</v>
      </c>
      <c r="T237" s="6">
        <v>11291</v>
      </c>
    </row>
    <row r="238" spans="1:20" x14ac:dyDescent="0.25">
      <c r="A238">
        <f t="shared" si="21"/>
        <v>18</v>
      </c>
      <c r="B238">
        <f t="shared" si="22"/>
        <v>18</v>
      </c>
      <c r="C238">
        <f t="shared" si="23"/>
        <v>7</v>
      </c>
      <c r="D238">
        <v>10404</v>
      </c>
      <c r="E238" t="s">
        <v>238</v>
      </c>
      <c r="F238" s="7">
        <f t="shared" si="24"/>
        <v>1826</v>
      </c>
      <c r="G238" s="6">
        <f t="shared" si="25"/>
        <v>2094280</v>
      </c>
      <c r="H238" s="8">
        <f t="shared" si="28"/>
        <v>2021</v>
      </c>
      <c r="I238" s="7"/>
      <c r="J238" s="16">
        <v>2094280</v>
      </c>
      <c r="K238" s="16">
        <v>2033446</v>
      </c>
      <c r="L238" s="17">
        <v>1728664</v>
      </c>
      <c r="M238" s="17">
        <v>2024301</v>
      </c>
      <c r="N238" s="17">
        <v>2028896</v>
      </c>
      <c r="O238" s="6"/>
      <c r="P238" s="6">
        <v>1826</v>
      </c>
      <c r="Q238" s="6">
        <v>1827</v>
      </c>
      <c r="R238" s="6">
        <v>1822</v>
      </c>
      <c r="S238" s="6">
        <v>2119</v>
      </c>
      <c r="T238" s="6">
        <v>2124</v>
      </c>
    </row>
    <row r="239" spans="1:20" x14ac:dyDescent="0.25">
      <c r="A239">
        <f t="shared" si="21"/>
        <v>265</v>
      </c>
      <c r="B239">
        <f t="shared" si="22"/>
        <v>265</v>
      </c>
      <c r="C239">
        <f t="shared" si="23"/>
        <v>262</v>
      </c>
      <c r="D239">
        <v>11101</v>
      </c>
      <c r="E239" t="s">
        <v>239</v>
      </c>
      <c r="F239" s="7">
        <f t="shared" si="24"/>
        <v>61496</v>
      </c>
      <c r="G239" s="6">
        <f t="shared" si="25"/>
        <v>15762557</v>
      </c>
      <c r="H239" s="8">
        <f t="shared" si="28"/>
        <v>2021</v>
      </c>
      <c r="I239" s="7"/>
      <c r="J239" s="16">
        <v>15762557</v>
      </c>
      <c r="K239" s="16">
        <v>14409115</v>
      </c>
      <c r="L239" s="17">
        <v>14350389</v>
      </c>
      <c r="M239" s="17">
        <v>13053603</v>
      </c>
      <c r="N239" s="17">
        <v>12167270</v>
      </c>
      <c r="O239" s="6"/>
      <c r="P239" s="6">
        <v>61496</v>
      </c>
      <c r="Q239" s="6">
        <v>61210</v>
      </c>
      <c r="R239" s="6">
        <v>60822</v>
      </c>
      <c r="S239" s="6">
        <v>62265</v>
      </c>
      <c r="T239" s="6">
        <v>61656</v>
      </c>
    </row>
    <row r="240" spans="1:20" x14ac:dyDescent="0.25">
      <c r="A240">
        <f t="shared" si="21"/>
        <v>10</v>
      </c>
      <c r="B240">
        <f t="shared" si="22"/>
        <v>10</v>
      </c>
      <c r="C240">
        <f t="shared" si="23"/>
        <v>9</v>
      </c>
      <c r="D240">
        <v>11102</v>
      </c>
      <c r="E240" t="s">
        <v>240</v>
      </c>
      <c r="F240" s="7">
        <f t="shared" si="24"/>
        <v>919</v>
      </c>
      <c r="G240" s="6">
        <f t="shared" si="25"/>
        <v>2212582</v>
      </c>
      <c r="H240" s="8">
        <f t="shared" si="28"/>
        <v>2021</v>
      </c>
      <c r="I240" s="7"/>
      <c r="J240" s="16">
        <v>2212582</v>
      </c>
      <c r="K240" s="16">
        <v>2211071</v>
      </c>
      <c r="L240" s="17">
        <v>1875978</v>
      </c>
      <c r="M240" s="17">
        <v>1645377</v>
      </c>
      <c r="N240" s="17">
        <v>1388732</v>
      </c>
      <c r="O240" s="6"/>
      <c r="P240" s="6">
        <v>919</v>
      </c>
      <c r="Q240" s="6">
        <v>920</v>
      </c>
      <c r="R240" s="6">
        <v>919</v>
      </c>
      <c r="S240" s="6">
        <v>959</v>
      </c>
      <c r="T240" s="6">
        <v>971</v>
      </c>
    </row>
    <row r="241" spans="1:20" x14ac:dyDescent="0.25">
      <c r="A241">
        <f t="shared" si="21"/>
        <v>195</v>
      </c>
      <c r="B241">
        <f t="shared" si="22"/>
        <v>195</v>
      </c>
      <c r="C241">
        <f t="shared" si="23"/>
        <v>202</v>
      </c>
      <c r="D241">
        <v>11201</v>
      </c>
      <c r="E241" t="s">
        <v>241</v>
      </c>
      <c r="F241" s="7">
        <f t="shared" si="24"/>
        <v>25085</v>
      </c>
      <c r="G241" s="6">
        <f t="shared" si="25"/>
        <v>8816639</v>
      </c>
      <c r="H241" s="8">
        <f t="shared" si="28"/>
        <v>2021</v>
      </c>
      <c r="I241" s="7"/>
      <c r="J241" s="16">
        <v>8816639</v>
      </c>
      <c r="K241" s="16">
        <v>8503135</v>
      </c>
      <c r="L241" s="17">
        <v>7670715</v>
      </c>
      <c r="M241" s="17">
        <v>7215552</v>
      </c>
      <c r="N241" s="17">
        <v>6509603</v>
      </c>
      <c r="O241" s="6"/>
      <c r="P241" s="6">
        <v>25085</v>
      </c>
      <c r="Q241" s="6">
        <v>25002</v>
      </c>
      <c r="R241" s="6">
        <v>24880</v>
      </c>
      <c r="S241" s="6">
        <v>28595</v>
      </c>
      <c r="T241" s="6">
        <v>28283</v>
      </c>
    </row>
    <row r="242" spans="1:20" x14ac:dyDescent="0.25">
      <c r="A242">
        <f t="shared" si="21"/>
        <v>48</v>
      </c>
      <c r="B242">
        <f t="shared" si="22"/>
        <v>48</v>
      </c>
      <c r="C242">
        <f t="shared" si="23"/>
        <v>146</v>
      </c>
      <c r="D242">
        <v>11202</v>
      </c>
      <c r="E242" t="s">
        <v>242</v>
      </c>
      <c r="F242" s="7">
        <f t="shared" si="24"/>
        <v>5845</v>
      </c>
      <c r="G242" s="6">
        <f t="shared" si="25"/>
        <v>5836750</v>
      </c>
      <c r="H242" s="8">
        <f t="shared" si="28"/>
        <v>2021</v>
      </c>
      <c r="I242" s="7"/>
      <c r="J242" s="16">
        <v>5836750</v>
      </c>
      <c r="K242" s="16">
        <v>4540580</v>
      </c>
      <c r="L242" s="17">
        <v>4323259</v>
      </c>
      <c r="M242" s="17">
        <v>4220318</v>
      </c>
      <c r="N242" s="17">
        <v>3739147</v>
      </c>
      <c r="O242" s="6"/>
      <c r="P242" s="6">
        <v>5845</v>
      </c>
      <c r="Q242" s="6">
        <v>5828</v>
      </c>
      <c r="R242" s="6">
        <v>5801</v>
      </c>
      <c r="S242" s="6">
        <v>5372</v>
      </c>
      <c r="T242" s="6">
        <v>5356</v>
      </c>
    </row>
    <row r="243" spans="1:20" x14ac:dyDescent="0.25">
      <c r="A243">
        <f t="shared" si="21"/>
        <v>16</v>
      </c>
      <c r="B243">
        <f t="shared" si="22"/>
        <v>16</v>
      </c>
      <c r="C243">
        <f t="shared" si="23"/>
        <v>10</v>
      </c>
      <c r="D243">
        <v>11203</v>
      </c>
      <c r="E243" t="s">
        <v>243</v>
      </c>
      <c r="F243" s="7">
        <f t="shared" si="24"/>
        <v>1604</v>
      </c>
      <c r="G243" s="6">
        <f t="shared" si="25"/>
        <v>2355353</v>
      </c>
      <c r="H243" s="8">
        <f t="shared" si="28"/>
        <v>2021</v>
      </c>
      <c r="I243" s="7"/>
      <c r="J243" s="16">
        <v>2355353</v>
      </c>
      <c r="K243" s="16">
        <v>2178286</v>
      </c>
      <c r="L243" s="17">
        <v>2101665</v>
      </c>
      <c r="M243" s="17">
        <v>1950958</v>
      </c>
      <c r="N243" s="17">
        <v>2373853</v>
      </c>
      <c r="O243" s="6"/>
      <c r="P243" s="6">
        <v>1604</v>
      </c>
      <c r="Q243" s="6">
        <v>1599</v>
      </c>
      <c r="R243" s="6">
        <v>1591</v>
      </c>
      <c r="S243" s="6">
        <v>1763</v>
      </c>
      <c r="T243" s="6">
        <v>1759</v>
      </c>
    </row>
    <row r="244" spans="1:20" x14ac:dyDescent="0.25">
      <c r="A244">
        <f t="shared" si="21"/>
        <v>27</v>
      </c>
      <c r="B244">
        <f t="shared" si="22"/>
        <v>27</v>
      </c>
      <c r="C244">
        <f t="shared" si="23"/>
        <v>22</v>
      </c>
      <c r="D244">
        <v>11301</v>
      </c>
      <c r="E244" t="s">
        <v>244</v>
      </c>
      <c r="F244" s="7">
        <f t="shared" si="24"/>
        <v>3704</v>
      </c>
      <c r="G244" s="6">
        <f t="shared" si="25"/>
        <v>2896136</v>
      </c>
      <c r="H244" s="8">
        <f t="shared" si="28"/>
        <v>2021</v>
      </c>
      <c r="I244" s="7"/>
      <c r="J244" s="16">
        <v>2896136</v>
      </c>
      <c r="K244" s="16">
        <v>2540331</v>
      </c>
      <c r="L244" s="17">
        <v>2638265</v>
      </c>
      <c r="M244" s="17">
        <v>2863623</v>
      </c>
      <c r="N244" s="17">
        <v>2229336</v>
      </c>
      <c r="O244" s="6"/>
      <c r="P244" s="6">
        <v>3704</v>
      </c>
      <c r="Q244" s="6">
        <v>3685</v>
      </c>
      <c r="R244" s="6">
        <v>3660</v>
      </c>
      <c r="S244" s="6">
        <v>3430</v>
      </c>
      <c r="T244" s="6">
        <v>3404</v>
      </c>
    </row>
    <row r="245" spans="1:20" x14ac:dyDescent="0.25">
      <c r="A245">
        <f t="shared" si="21"/>
        <v>6</v>
      </c>
      <c r="B245">
        <f t="shared" si="22"/>
        <v>6</v>
      </c>
      <c r="C245">
        <f t="shared" si="23"/>
        <v>6</v>
      </c>
      <c r="D245">
        <v>11302</v>
      </c>
      <c r="E245" t="s">
        <v>245</v>
      </c>
      <c r="F245" s="7">
        <f t="shared" si="24"/>
        <v>665</v>
      </c>
      <c r="G245" s="6">
        <f t="shared" si="25"/>
        <v>1848497</v>
      </c>
      <c r="H245" s="8">
        <f t="shared" si="28"/>
        <v>2021</v>
      </c>
      <c r="I245" s="7"/>
      <c r="J245" s="16">
        <v>1848497</v>
      </c>
      <c r="K245" s="16">
        <v>1933398</v>
      </c>
      <c r="L245" s="17">
        <v>1707539</v>
      </c>
      <c r="M245" s="17">
        <v>1994471</v>
      </c>
      <c r="N245" s="17">
        <v>1587802</v>
      </c>
      <c r="O245" s="6"/>
      <c r="P245" s="6">
        <v>665</v>
      </c>
      <c r="Q245" s="6">
        <v>661</v>
      </c>
      <c r="R245" s="6">
        <v>655</v>
      </c>
      <c r="S245" s="6">
        <v>722</v>
      </c>
      <c r="T245" s="6">
        <v>706</v>
      </c>
    </row>
    <row r="246" spans="1:20" x14ac:dyDescent="0.25">
      <c r="A246">
        <f t="shared" si="21"/>
        <v>5</v>
      </c>
      <c r="B246">
        <f t="shared" si="22"/>
        <v>5</v>
      </c>
      <c r="C246">
        <f t="shared" si="23"/>
        <v>5</v>
      </c>
      <c r="D246">
        <v>11303</v>
      </c>
      <c r="E246" t="s">
        <v>246</v>
      </c>
      <c r="F246" s="7">
        <f t="shared" si="24"/>
        <v>576</v>
      </c>
      <c r="G246" s="6">
        <f t="shared" si="25"/>
        <v>1787184</v>
      </c>
      <c r="H246" s="8">
        <f t="shared" si="28"/>
        <v>2021</v>
      </c>
      <c r="I246" s="7"/>
      <c r="J246" s="16">
        <v>1787184</v>
      </c>
      <c r="K246" s="16">
        <v>1788102</v>
      </c>
      <c r="L246" s="17">
        <v>1554622</v>
      </c>
      <c r="M246" s="17">
        <v>1470008</v>
      </c>
      <c r="N246" s="17">
        <v>1405772</v>
      </c>
      <c r="O246" s="6"/>
      <c r="P246" s="6">
        <v>576</v>
      </c>
      <c r="Q246" s="6">
        <v>572</v>
      </c>
      <c r="R246" s="6">
        <v>567</v>
      </c>
      <c r="S246" s="6">
        <v>681</v>
      </c>
      <c r="T246" s="6">
        <v>677</v>
      </c>
    </row>
    <row r="247" spans="1:20" x14ac:dyDescent="0.25">
      <c r="A247">
        <f t="shared" si="21"/>
        <v>41</v>
      </c>
      <c r="B247">
        <f t="shared" si="22"/>
        <v>41</v>
      </c>
      <c r="C247">
        <f t="shared" si="23"/>
        <v>115</v>
      </c>
      <c r="D247">
        <v>11401</v>
      </c>
      <c r="E247" t="s">
        <v>247</v>
      </c>
      <c r="F247" s="7">
        <f t="shared" si="24"/>
        <v>5138</v>
      </c>
      <c r="G247" s="6">
        <f t="shared" si="25"/>
        <v>4826432</v>
      </c>
      <c r="H247" s="8">
        <f t="shared" si="28"/>
        <v>2021</v>
      </c>
      <c r="I247" s="7"/>
      <c r="J247" s="16">
        <v>4826432</v>
      </c>
      <c r="K247" s="16">
        <v>4085745</v>
      </c>
      <c r="L247" s="17">
        <v>3837142</v>
      </c>
      <c r="M247" s="17">
        <v>3526430</v>
      </c>
      <c r="N247" s="17">
        <v>3656796</v>
      </c>
      <c r="O247" s="6"/>
      <c r="P247" s="6">
        <v>5138</v>
      </c>
      <c r="Q247" s="6">
        <v>5121</v>
      </c>
      <c r="R247" s="6">
        <v>5096</v>
      </c>
      <c r="S247" s="6">
        <v>5176</v>
      </c>
      <c r="T247" s="6">
        <v>5161</v>
      </c>
    </row>
    <row r="248" spans="1:20" x14ac:dyDescent="0.25">
      <c r="A248">
        <f t="shared" si="21"/>
        <v>21</v>
      </c>
      <c r="B248">
        <f t="shared" si="22"/>
        <v>21</v>
      </c>
      <c r="C248">
        <f t="shared" si="23"/>
        <v>71</v>
      </c>
      <c r="D248">
        <v>11402</v>
      </c>
      <c r="E248" t="s">
        <v>248</v>
      </c>
      <c r="F248" s="7">
        <f t="shared" si="24"/>
        <v>2705</v>
      </c>
      <c r="G248" s="6">
        <f t="shared" si="25"/>
        <v>3832585</v>
      </c>
      <c r="H248" s="8">
        <f t="shared" si="28"/>
        <v>2021</v>
      </c>
      <c r="I248" s="7"/>
      <c r="J248" s="16">
        <v>3832585</v>
      </c>
      <c r="K248" s="16">
        <v>2999459</v>
      </c>
      <c r="L248" s="17">
        <v>2366511</v>
      </c>
      <c r="M248" s="17">
        <v>2240631</v>
      </c>
      <c r="N248" s="17">
        <v>1977445</v>
      </c>
      <c r="O248" s="6"/>
      <c r="P248" s="6">
        <v>2705</v>
      </c>
      <c r="Q248" s="6">
        <v>2699</v>
      </c>
      <c r="R248" s="6">
        <v>2689</v>
      </c>
      <c r="S248" s="6">
        <v>2281</v>
      </c>
      <c r="T248" s="6">
        <v>2315</v>
      </c>
    </row>
    <row r="249" spans="1:20" x14ac:dyDescent="0.25">
      <c r="A249">
        <f t="shared" si="21"/>
        <v>304</v>
      </c>
      <c r="B249">
        <f t="shared" si="22"/>
        <v>304</v>
      </c>
      <c r="C249">
        <f t="shared" si="23"/>
        <v>321</v>
      </c>
      <c r="D249">
        <v>12101</v>
      </c>
      <c r="E249" t="s">
        <v>249</v>
      </c>
      <c r="F249" s="7">
        <f t="shared" si="24"/>
        <v>143205</v>
      </c>
      <c r="G249" s="6">
        <f t="shared" si="25"/>
        <v>51912129</v>
      </c>
      <c r="H249" s="8">
        <f t="shared" si="28"/>
        <v>2021</v>
      </c>
      <c r="I249" s="7"/>
      <c r="J249" s="16">
        <v>51912129</v>
      </c>
      <c r="K249" s="16">
        <v>44881091</v>
      </c>
      <c r="L249" s="17">
        <v>43947511</v>
      </c>
      <c r="M249" s="17">
        <v>39780465</v>
      </c>
      <c r="N249" s="17">
        <v>35174811</v>
      </c>
      <c r="O249" s="6"/>
      <c r="P249" s="6">
        <v>143205</v>
      </c>
      <c r="Q249" s="6">
        <v>141984</v>
      </c>
      <c r="R249" s="6">
        <v>140132</v>
      </c>
      <c r="S249" s="6">
        <v>129702</v>
      </c>
      <c r="T249" s="6">
        <v>129263</v>
      </c>
    </row>
    <row r="250" spans="1:20" x14ac:dyDescent="0.25">
      <c r="A250">
        <f t="shared" si="21"/>
        <v>2</v>
      </c>
      <c r="B250">
        <f t="shared" si="22"/>
        <v>2</v>
      </c>
      <c r="C250">
        <f t="shared" si="23"/>
        <v>1</v>
      </c>
      <c r="D250">
        <v>12102</v>
      </c>
      <c r="E250" t="s">
        <v>250</v>
      </c>
      <c r="F250" s="7">
        <f t="shared" si="24"/>
        <v>259</v>
      </c>
      <c r="G250" s="11">
        <f>+K250</f>
        <v>1378326</v>
      </c>
      <c r="H250" s="12">
        <v>2020</v>
      </c>
      <c r="I250" s="7"/>
      <c r="J250" s="16" t="s">
        <v>367</v>
      </c>
      <c r="K250" s="16">
        <v>1378326</v>
      </c>
      <c r="L250" s="17">
        <v>1577879</v>
      </c>
      <c r="M250" s="17">
        <v>1286449</v>
      </c>
      <c r="N250" s="17">
        <v>1165291</v>
      </c>
      <c r="O250" s="6"/>
      <c r="P250" s="6">
        <v>259</v>
      </c>
      <c r="Q250" s="6">
        <v>264</v>
      </c>
      <c r="R250" s="6">
        <v>266</v>
      </c>
      <c r="S250" s="6">
        <v>560</v>
      </c>
      <c r="T250" s="6">
        <v>566</v>
      </c>
    </row>
    <row r="251" spans="1:20" x14ac:dyDescent="0.25">
      <c r="A251">
        <f t="shared" si="21"/>
        <v>1</v>
      </c>
      <c r="B251">
        <f t="shared" si="22"/>
        <v>1</v>
      </c>
      <c r="C251">
        <f t="shared" si="23"/>
        <v>15</v>
      </c>
      <c r="D251">
        <v>12103</v>
      </c>
      <c r="E251" t="s">
        <v>251</v>
      </c>
      <c r="F251" s="7">
        <f t="shared" si="24"/>
        <v>212</v>
      </c>
      <c r="G251" s="6">
        <f t="shared" si="25"/>
        <v>2506155</v>
      </c>
      <c r="H251" s="8">
        <f t="shared" ref="H251:H294" si="29">IF(ISNUMBER(J251)=TRUE,$J$1,$K$1)</f>
        <v>2021</v>
      </c>
      <c r="I251" s="7"/>
      <c r="J251" s="16">
        <v>2506155</v>
      </c>
      <c r="K251" s="16">
        <v>2342566</v>
      </c>
      <c r="L251" s="17">
        <v>2245713</v>
      </c>
      <c r="M251" s="17">
        <v>2087402</v>
      </c>
      <c r="N251" s="17">
        <v>2086491</v>
      </c>
      <c r="O251" s="6"/>
      <c r="P251" s="6">
        <v>212</v>
      </c>
      <c r="Q251" s="6">
        <v>211</v>
      </c>
      <c r="R251" s="6">
        <v>213</v>
      </c>
      <c r="S251" s="6">
        <v>763</v>
      </c>
      <c r="T251" s="6">
        <v>764</v>
      </c>
    </row>
    <row r="252" spans="1:20" x14ac:dyDescent="0.25">
      <c r="A252">
        <f t="shared" si="21"/>
        <v>7</v>
      </c>
      <c r="B252">
        <f t="shared" si="22"/>
        <v>7</v>
      </c>
      <c r="C252">
        <f t="shared" si="23"/>
        <v>2</v>
      </c>
      <c r="D252">
        <v>12104</v>
      </c>
      <c r="E252" t="s">
        <v>252</v>
      </c>
      <c r="F252" s="7">
        <f t="shared" si="24"/>
        <v>674</v>
      </c>
      <c r="G252" s="6">
        <f t="shared" si="25"/>
        <v>1591646</v>
      </c>
      <c r="H252" s="8">
        <f t="shared" si="29"/>
        <v>2021</v>
      </c>
      <c r="I252" s="7"/>
      <c r="J252" s="16">
        <v>1591646</v>
      </c>
      <c r="K252" s="16">
        <v>1422293</v>
      </c>
      <c r="L252" s="17">
        <v>1519898</v>
      </c>
      <c r="M252" s="17">
        <v>1521668</v>
      </c>
      <c r="N252" s="17">
        <v>1388685</v>
      </c>
      <c r="O252" s="6"/>
      <c r="P252" s="6">
        <v>674</v>
      </c>
      <c r="Q252" s="6">
        <v>681</v>
      </c>
      <c r="R252" s="6">
        <v>686</v>
      </c>
      <c r="S252" s="6">
        <v>657</v>
      </c>
      <c r="T252" s="6">
        <v>639</v>
      </c>
    </row>
    <row r="253" spans="1:20" x14ac:dyDescent="0.25">
      <c r="A253">
        <f t="shared" si="21"/>
        <v>19</v>
      </c>
      <c r="B253">
        <f t="shared" si="22"/>
        <v>19</v>
      </c>
      <c r="C253">
        <f t="shared" si="23"/>
        <v>44</v>
      </c>
      <c r="D253">
        <v>12201</v>
      </c>
      <c r="E253" t="s">
        <v>253</v>
      </c>
      <c r="F253" s="7">
        <f t="shared" si="24"/>
        <v>1983</v>
      </c>
      <c r="G253" s="6">
        <f t="shared" si="25"/>
        <v>3423328</v>
      </c>
      <c r="H253" s="8">
        <f t="shared" si="29"/>
        <v>2021</v>
      </c>
      <c r="I253" s="7"/>
      <c r="J253" s="16">
        <v>3423328</v>
      </c>
      <c r="K253" s="16">
        <v>3208167</v>
      </c>
      <c r="L253" s="17">
        <v>2896834</v>
      </c>
      <c r="M253" s="17">
        <v>2907120</v>
      </c>
      <c r="N253" s="17">
        <v>2764897</v>
      </c>
      <c r="O253" s="6"/>
      <c r="P253" s="6">
        <v>1983</v>
      </c>
      <c r="Q253" s="6">
        <v>1983</v>
      </c>
      <c r="R253" s="6">
        <v>1976</v>
      </c>
      <c r="S253" s="6">
        <v>2948</v>
      </c>
      <c r="T253" s="6">
        <v>2906</v>
      </c>
    </row>
    <row r="254" spans="1:20" x14ac:dyDescent="0.25">
      <c r="A254">
        <f t="shared" si="21"/>
        <v>63</v>
      </c>
      <c r="B254">
        <f t="shared" si="22"/>
        <v>63</v>
      </c>
      <c r="C254">
        <f t="shared" si="23"/>
        <v>62</v>
      </c>
      <c r="D254">
        <v>12301</v>
      </c>
      <c r="E254" t="s">
        <v>254</v>
      </c>
      <c r="F254" s="7">
        <f t="shared" si="24"/>
        <v>7421</v>
      </c>
      <c r="G254" s="6">
        <f t="shared" si="25"/>
        <v>3724026</v>
      </c>
      <c r="H254" s="8">
        <f t="shared" si="29"/>
        <v>2021</v>
      </c>
      <c r="I254" s="7"/>
      <c r="J254" s="16">
        <v>3724026</v>
      </c>
      <c r="K254" s="16">
        <v>3384495</v>
      </c>
      <c r="L254" s="17">
        <v>2960671</v>
      </c>
      <c r="M254" s="17">
        <v>2709612</v>
      </c>
      <c r="N254" s="17">
        <v>2261272</v>
      </c>
      <c r="O254" s="6"/>
      <c r="P254" s="6">
        <v>7421</v>
      </c>
      <c r="Q254" s="6">
        <v>7323</v>
      </c>
      <c r="R254" s="6">
        <v>7190</v>
      </c>
      <c r="S254" s="6">
        <v>7941</v>
      </c>
      <c r="T254" s="6">
        <v>7781</v>
      </c>
    </row>
    <row r="255" spans="1:20" x14ac:dyDescent="0.25">
      <c r="A255">
        <f t="shared" si="21"/>
        <v>8</v>
      </c>
      <c r="B255">
        <f t="shared" si="22"/>
        <v>8</v>
      </c>
      <c r="C255">
        <f t="shared" si="23"/>
        <v>8</v>
      </c>
      <c r="D255">
        <v>12302</v>
      </c>
      <c r="E255" t="s">
        <v>255</v>
      </c>
      <c r="F255" s="7">
        <f t="shared" si="24"/>
        <v>689</v>
      </c>
      <c r="G255" s="6">
        <f t="shared" si="25"/>
        <v>2147971</v>
      </c>
      <c r="H255" s="8">
        <f t="shared" si="29"/>
        <v>2021</v>
      </c>
      <c r="I255" s="7"/>
      <c r="J255" s="16">
        <v>2147971</v>
      </c>
      <c r="K255" s="16">
        <v>1547012</v>
      </c>
      <c r="L255" s="17">
        <v>1485126</v>
      </c>
      <c r="M255" s="17">
        <v>1452213</v>
      </c>
      <c r="N255" s="17">
        <v>1614357</v>
      </c>
      <c r="O255" s="6"/>
      <c r="P255" s="6">
        <v>689</v>
      </c>
      <c r="Q255" s="6">
        <v>694</v>
      </c>
      <c r="R255" s="6">
        <v>696</v>
      </c>
      <c r="S255" s="6">
        <v>1286</v>
      </c>
      <c r="T255" s="6">
        <v>1277</v>
      </c>
    </row>
    <row r="256" spans="1:20" x14ac:dyDescent="0.25">
      <c r="A256">
        <f t="shared" si="21"/>
        <v>3</v>
      </c>
      <c r="B256">
        <f t="shared" si="22"/>
        <v>3</v>
      </c>
      <c r="C256">
        <f t="shared" si="23"/>
        <v>4</v>
      </c>
      <c r="D256">
        <v>12303</v>
      </c>
      <c r="E256" t="s">
        <v>256</v>
      </c>
      <c r="F256" s="7">
        <f t="shared" si="24"/>
        <v>281</v>
      </c>
      <c r="G256" s="6">
        <f t="shared" si="25"/>
        <v>1766993</v>
      </c>
      <c r="H256" s="8">
        <f t="shared" si="29"/>
        <v>2021</v>
      </c>
      <c r="I256" s="7"/>
      <c r="J256" s="16">
        <v>1766993</v>
      </c>
      <c r="K256" s="16">
        <v>1537922</v>
      </c>
      <c r="L256" s="17">
        <v>1491976</v>
      </c>
      <c r="M256" s="17">
        <v>1215730</v>
      </c>
      <c r="N256" s="17">
        <v>995478</v>
      </c>
      <c r="O256" s="6"/>
      <c r="P256" s="6">
        <v>281</v>
      </c>
      <c r="Q256" s="6">
        <v>282</v>
      </c>
      <c r="R256" s="6">
        <v>283</v>
      </c>
      <c r="S256" s="6">
        <v>412</v>
      </c>
      <c r="T256" s="6">
        <v>408</v>
      </c>
    </row>
    <row r="257" spans="1:20" x14ac:dyDescent="0.25">
      <c r="A257">
        <f t="shared" si="21"/>
        <v>193</v>
      </c>
      <c r="B257">
        <f t="shared" si="22"/>
        <v>193</v>
      </c>
      <c r="C257">
        <f t="shared" si="23"/>
        <v>245</v>
      </c>
      <c r="D257">
        <v>12401</v>
      </c>
      <c r="E257" t="s">
        <v>257</v>
      </c>
      <c r="F257" s="7">
        <f t="shared" si="24"/>
        <v>24044</v>
      </c>
      <c r="G257" s="6">
        <f t="shared" si="25"/>
        <v>12512268</v>
      </c>
      <c r="H257" s="8">
        <f t="shared" si="29"/>
        <v>2021</v>
      </c>
      <c r="I257" s="7"/>
      <c r="J257" s="16">
        <v>12512268</v>
      </c>
      <c r="K257" s="16">
        <v>12012367</v>
      </c>
      <c r="L257" s="17">
        <v>10484995</v>
      </c>
      <c r="M257" s="17">
        <v>9566726</v>
      </c>
      <c r="N257" s="17">
        <v>7870331</v>
      </c>
      <c r="O257" s="6"/>
      <c r="P257" s="6">
        <v>24044</v>
      </c>
      <c r="Q257" s="6">
        <v>23782</v>
      </c>
      <c r="R257" s="6">
        <v>23413</v>
      </c>
      <c r="S257" s="6">
        <v>21998</v>
      </c>
      <c r="T257" s="6">
        <v>21855</v>
      </c>
    </row>
    <row r="258" spans="1:20" x14ac:dyDescent="0.25">
      <c r="A258">
        <f t="shared" si="21"/>
        <v>11</v>
      </c>
      <c r="B258">
        <f t="shared" si="22"/>
        <v>11</v>
      </c>
      <c r="C258">
        <f t="shared" si="23"/>
        <v>13</v>
      </c>
      <c r="D258">
        <v>12402</v>
      </c>
      <c r="E258" t="s">
        <v>258</v>
      </c>
      <c r="F258" s="7">
        <f t="shared" si="24"/>
        <v>1040</v>
      </c>
      <c r="G258" s="6">
        <f t="shared" si="25"/>
        <v>2487638</v>
      </c>
      <c r="H258" s="8">
        <f t="shared" si="29"/>
        <v>2021</v>
      </c>
      <c r="I258" s="7"/>
      <c r="J258" s="16">
        <v>2487638</v>
      </c>
      <c r="K258" s="16">
        <v>2043503</v>
      </c>
      <c r="L258" s="17">
        <v>1749327</v>
      </c>
      <c r="M258" s="17">
        <v>1556542</v>
      </c>
      <c r="N258" s="17">
        <v>1563533</v>
      </c>
      <c r="O258" s="6"/>
      <c r="P258" s="6">
        <v>1040</v>
      </c>
      <c r="Q258" s="6">
        <v>1021</v>
      </c>
      <c r="R258" s="6">
        <v>998</v>
      </c>
      <c r="S258" s="6">
        <v>724</v>
      </c>
      <c r="T258" s="6">
        <v>734</v>
      </c>
    </row>
    <row r="259" spans="1:20" x14ac:dyDescent="0.25">
      <c r="A259">
        <f t="shared" si="21"/>
        <v>343</v>
      </c>
      <c r="B259">
        <f t="shared" si="22"/>
        <v>343</v>
      </c>
      <c r="C259">
        <f t="shared" si="23"/>
        <v>344</v>
      </c>
      <c r="D259">
        <v>13101</v>
      </c>
      <c r="E259" t="s">
        <v>259</v>
      </c>
      <c r="F259" s="7">
        <f t="shared" si="24"/>
        <v>517280</v>
      </c>
      <c r="G259" s="6">
        <f t="shared" si="25"/>
        <v>168846492</v>
      </c>
      <c r="H259" s="8">
        <f t="shared" si="29"/>
        <v>2021</v>
      </c>
      <c r="I259" s="7"/>
      <c r="J259" s="16">
        <v>168846492</v>
      </c>
      <c r="K259" s="16">
        <v>158398296</v>
      </c>
      <c r="L259" s="17">
        <v>170561747</v>
      </c>
      <c r="M259" s="17">
        <v>156683697</v>
      </c>
      <c r="N259" s="17">
        <v>169838471</v>
      </c>
      <c r="O259" s="6"/>
      <c r="P259" s="6">
        <v>517280</v>
      </c>
      <c r="Q259" s="6">
        <v>503147</v>
      </c>
      <c r="R259" s="6">
        <v>486838</v>
      </c>
      <c r="S259" s="6">
        <v>400869</v>
      </c>
      <c r="T259" s="6">
        <v>386471</v>
      </c>
    </row>
    <row r="260" spans="1:20" x14ac:dyDescent="0.25">
      <c r="A260">
        <f t="shared" ref="A260:A323" si="30">RANK(F260,$F$3:$F$347,1)</f>
        <v>276</v>
      </c>
      <c r="B260">
        <f t="shared" ref="B260:B323" si="31">+A260</f>
        <v>276</v>
      </c>
      <c r="C260">
        <f t="shared" ref="C260:C323" si="32">RANK(G260,$G$3:$G$347,1)</f>
        <v>283</v>
      </c>
      <c r="D260">
        <v>13102</v>
      </c>
      <c r="E260" t="s">
        <v>260</v>
      </c>
      <c r="F260" s="7">
        <f t="shared" ref="F260:F323" si="33">+P260</f>
        <v>89520</v>
      </c>
      <c r="G260" s="6">
        <f t="shared" ref="G260:G323" si="34">IF(ISNUMBER(J260)=TRUE,J260,K260)</f>
        <v>21648207</v>
      </c>
      <c r="H260" s="8">
        <f t="shared" si="29"/>
        <v>2021</v>
      </c>
      <c r="I260" s="7"/>
      <c r="J260" s="16">
        <v>21648207</v>
      </c>
      <c r="K260" s="16">
        <v>21580544</v>
      </c>
      <c r="L260" s="17">
        <v>20483337</v>
      </c>
      <c r="M260" s="17">
        <v>19919989</v>
      </c>
      <c r="N260" s="17">
        <v>18784532</v>
      </c>
      <c r="O260" s="6"/>
      <c r="P260" s="6">
        <v>89520</v>
      </c>
      <c r="Q260" s="6">
        <v>88956</v>
      </c>
      <c r="R260" s="6">
        <v>88016</v>
      </c>
      <c r="S260" s="6">
        <v>87958</v>
      </c>
      <c r="T260" s="6">
        <v>87114</v>
      </c>
    </row>
    <row r="261" spans="1:20" x14ac:dyDescent="0.25">
      <c r="A261">
        <f t="shared" si="30"/>
        <v>303</v>
      </c>
      <c r="B261">
        <f t="shared" si="31"/>
        <v>303</v>
      </c>
      <c r="C261">
        <f t="shared" si="32"/>
        <v>311</v>
      </c>
      <c r="D261">
        <v>13103</v>
      </c>
      <c r="E261" t="s">
        <v>261</v>
      </c>
      <c r="F261" s="7">
        <f t="shared" si="33"/>
        <v>142304</v>
      </c>
      <c r="G261" s="6">
        <f t="shared" si="34"/>
        <v>40589738</v>
      </c>
      <c r="H261" s="8">
        <f t="shared" si="29"/>
        <v>2021</v>
      </c>
      <c r="I261" s="7"/>
      <c r="J261" s="16">
        <v>40589738</v>
      </c>
      <c r="K261" s="16">
        <v>35921515</v>
      </c>
      <c r="L261" s="17">
        <v>35852685</v>
      </c>
      <c r="M261" s="17">
        <v>32251778</v>
      </c>
      <c r="N261" s="17">
        <v>30605916</v>
      </c>
      <c r="O261" s="6"/>
      <c r="P261" s="6">
        <v>142304</v>
      </c>
      <c r="Q261" s="6">
        <v>142465</v>
      </c>
      <c r="R261" s="6">
        <v>141402</v>
      </c>
      <c r="S261" s="6">
        <v>158723</v>
      </c>
      <c r="T261" s="6">
        <v>158641</v>
      </c>
    </row>
    <row r="262" spans="1:20" x14ac:dyDescent="0.25">
      <c r="A262">
        <f t="shared" si="30"/>
        <v>301</v>
      </c>
      <c r="B262">
        <f t="shared" si="31"/>
        <v>301</v>
      </c>
      <c r="C262">
        <f t="shared" si="32"/>
        <v>312</v>
      </c>
      <c r="D262">
        <v>13104</v>
      </c>
      <c r="E262" t="s">
        <v>262</v>
      </c>
      <c r="F262" s="7">
        <f t="shared" si="33"/>
        <v>139394</v>
      </c>
      <c r="G262" s="6">
        <f t="shared" si="34"/>
        <v>40894158</v>
      </c>
      <c r="H262" s="8">
        <f t="shared" si="29"/>
        <v>2021</v>
      </c>
      <c r="I262" s="7"/>
      <c r="J262" s="16">
        <v>40894158</v>
      </c>
      <c r="K262" s="16">
        <v>37564739</v>
      </c>
      <c r="L262" s="17">
        <v>35671944</v>
      </c>
      <c r="M262" s="17">
        <v>33779977</v>
      </c>
      <c r="N262" s="17">
        <v>32318093</v>
      </c>
      <c r="O262" s="6"/>
      <c r="P262" s="6">
        <v>139394</v>
      </c>
      <c r="Q262" s="6">
        <v>139195</v>
      </c>
      <c r="R262" s="6">
        <v>137162</v>
      </c>
      <c r="S262" s="6">
        <v>141206</v>
      </c>
      <c r="T262" s="6">
        <v>141225</v>
      </c>
    </row>
    <row r="263" spans="1:20" x14ac:dyDescent="0.25">
      <c r="A263">
        <f t="shared" si="30"/>
        <v>313</v>
      </c>
      <c r="B263">
        <f t="shared" si="31"/>
        <v>313</v>
      </c>
      <c r="C263">
        <f t="shared" si="32"/>
        <v>293</v>
      </c>
      <c r="D263">
        <v>13105</v>
      </c>
      <c r="E263" t="s">
        <v>263</v>
      </c>
      <c r="F263" s="7">
        <f t="shared" si="33"/>
        <v>171789</v>
      </c>
      <c r="G263" s="6">
        <f t="shared" si="34"/>
        <v>29292755</v>
      </c>
      <c r="H263" s="8">
        <f t="shared" si="29"/>
        <v>2021</v>
      </c>
      <c r="I263" s="7"/>
      <c r="J263" s="16">
        <v>29292755</v>
      </c>
      <c r="K263" s="16">
        <v>25636734</v>
      </c>
      <c r="L263" s="17">
        <v>26588002</v>
      </c>
      <c r="M263" s="17">
        <v>24810932</v>
      </c>
      <c r="N263" s="17">
        <v>25329320</v>
      </c>
      <c r="O263" s="6"/>
      <c r="P263" s="6">
        <v>171789</v>
      </c>
      <c r="Q263" s="6">
        <v>172000</v>
      </c>
      <c r="R263" s="6">
        <v>171487</v>
      </c>
      <c r="S263" s="6">
        <v>195555</v>
      </c>
      <c r="T263" s="6">
        <v>195106</v>
      </c>
    </row>
    <row r="264" spans="1:20" x14ac:dyDescent="0.25">
      <c r="A264">
        <f t="shared" si="30"/>
        <v>322</v>
      </c>
      <c r="B264">
        <f t="shared" si="31"/>
        <v>322</v>
      </c>
      <c r="C264">
        <f t="shared" si="32"/>
        <v>294</v>
      </c>
      <c r="D264">
        <v>13106</v>
      </c>
      <c r="E264" t="s">
        <v>264</v>
      </c>
      <c r="F264" s="7">
        <f t="shared" si="33"/>
        <v>214470</v>
      </c>
      <c r="G264" s="6">
        <f t="shared" si="34"/>
        <v>30134492</v>
      </c>
      <c r="H264" s="8">
        <f t="shared" si="29"/>
        <v>2021</v>
      </c>
      <c r="I264" s="7"/>
      <c r="J264" s="16">
        <v>30134492</v>
      </c>
      <c r="K264" s="16">
        <v>30268488</v>
      </c>
      <c r="L264" s="17">
        <v>29850377</v>
      </c>
      <c r="M264" s="17">
        <v>27410147</v>
      </c>
      <c r="N264" s="17">
        <v>24342079</v>
      </c>
      <c r="O264" s="6"/>
      <c r="P264" s="6">
        <v>214470</v>
      </c>
      <c r="Q264" s="6">
        <v>206792</v>
      </c>
      <c r="R264" s="6">
        <v>186426</v>
      </c>
      <c r="S264" s="6">
        <v>147153</v>
      </c>
      <c r="T264" s="6">
        <v>146477</v>
      </c>
    </row>
    <row r="265" spans="1:20" x14ac:dyDescent="0.25">
      <c r="A265">
        <f t="shared" si="30"/>
        <v>291</v>
      </c>
      <c r="B265">
        <f t="shared" si="31"/>
        <v>291</v>
      </c>
      <c r="C265">
        <f t="shared" si="32"/>
        <v>308</v>
      </c>
      <c r="D265">
        <v>13107</v>
      </c>
      <c r="E265" t="s">
        <v>265</v>
      </c>
      <c r="F265" s="7">
        <f t="shared" si="33"/>
        <v>114453</v>
      </c>
      <c r="G265" s="6">
        <f t="shared" si="34"/>
        <v>38612634</v>
      </c>
      <c r="H265" s="8">
        <f t="shared" si="29"/>
        <v>2021</v>
      </c>
      <c r="I265" s="7"/>
      <c r="J265" s="16">
        <v>38612634</v>
      </c>
      <c r="K265" s="16">
        <v>37666341</v>
      </c>
      <c r="L265" s="17">
        <v>39718813</v>
      </c>
      <c r="M265" s="17">
        <v>37494683</v>
      </c>
      <c r="N265" s="17">
        <v>33692096</v>
      </c>
      <c r="O265" s="6"/>
      <c r="P265" s="6">
        <v>114453</v>
      </c>
      <c r="Q265" s="6">
        <v>112528</v>
      </c>
      <c r="R265" s="6">
        <v>109630</v>
      </c>
      <c r="S265" s="6">
        <v>100554</v>
      </c>
      <c r="T265" s="6">
        <v>99019</v>
      </c>
    </row>
    <row r="266" spans="1:20" x14ac:dyDescent="0.25">
      <c r="A266">
        <f t="shared" si="30"/>
        <v>306</v>
      </c>
      <c r="B266">
        <f t="shared" si="31"/>
        <v>306</v>
      </c>
      <c r="C266">
        <f t="shared" si="32"/>
        <v>287</v>
      </c>
      <c r="D266">
        <v>13108</v>
      </c>
      <c r="E266" t="s">
        <v>266</v>
      </c>
      <c r="F266" s="7">
        <f t="shared" si="33"/>
        <v>147655</v>
      </c>
      <c r="G266" s="6">
        <f t="shared" si="34"/>
        <v>22464338</v>
      </c>
      <c r="H266" s="8">
        <f t="shared" si="29"/>
        <v>2021</v>
      </c>
      <c r="I266" s="7"/>
      <c r="J266" s="16">
        <v>22464338</v>
      </c>
      <c r="K266" s="16">
        <v>15532220</v>
      </c>
      <c r="L266" s="17">
        <v>16780184</v>
      </c>
      <c r="M266" s="17">
        <v>16568894</v>
      </c>
      <c r="N266" s="17">
        <v>13307700</v>
      </c>
      <c r="O266" s="6"/>
      <c r="P266" s="6">
        <v>147655</v>
      </c>
      <c r="Q266" s="6">
        <v>142065</v>
      </c>
      <c r="R266" s="6">
        <v>129691</v>
      </c>
      <c r="S266" s="6">
        <v>86929</v>
      </c>
      <c r="T266" s="6">
        <v>85638</v>
      </c>
    </row>
    <row r="267" spans="1:20" x14ac:dyDescent="0.25">
      <c r="A267">
        <f t="shared" si="30"/>
        <v>283</v>
      </c>
      <c r="B267">
        <f t="shared" si="31"/>
        <v>283</v>
      </c>
      <c r="C267">
        <f t="shared" si="32"/>
        <v>271</v>
      </c>
      <c r="D267">
        <v>13109</v>
      </c>
      <c r="E267" t="s">
        <v>267</v>
      </c>
      <c r="F267" s="7">
        <f t="shared" si="33"/>
        <v>101126</v>
      </c>
      <c r="G267" s="6">
        <f t="shared" si="34"/>
        <v>17108216</v>
      </c>
      <c r="H267" s="8">
        <f t="shared" si="29"/>
        <v>2021</v>
      </c>
      <c r="I267" s="7"/>
      <c r="J267" s="16">
        <v>17108216</v>
      </c>
      <c r="K267" s="16">
        <v>15427915</v>
      </c>
      <c r="L267" s="17">
        <v>16142671</v>
      </c>
      <c r="M267" s="17">
        <v>15505874</v>
      </c>
      <c r="N267" s="17">
        <v>13187704</v>
      </c>
      <c r="O267" s="6"/>
      <c r="P267" s="6">
        <v>101126</v>
      </c>
      <c r="Q267" s="6">
        <v>100434</v>
      </c>
      <c r="R267" s="6">
        <v>98790</v>
      </c>
      <c r="S267" s="6">
        <v>93231</v>
      </c>
      <c r="T267" s="6">
        <v>93057</v>
      </c>
    </row>
    <row r="268" spans="1:20" x14ac:dyDescent="0.25">
      <c r="A268">
        <f t="shared" si="30"/>
        <v>341</v>
      </c>
      <c r="B268">
        <f t="shared" si="31"/>
        <v>341</v>
      </c>
      <c r="C268">
        <f t="shared" si="32"/>
        <v>342</v>
      </c>
      <c r="D268">
        <v>13110</v>
      </c>
      <c r="E268" t="s">
        <v>268</v>
      </c>
      <c r="F268" s="7">
        <f t="shared" si="33"/>
        <v>405185</v>
      </c>
      <c r="G268" s="6">
        <f t="shared" si="34"/>
        <v>130569896</v>
      </c>
      <c r="H268" s="8">
        <f t="shared" si="29"/>
        <v>2021</v>
      </c>
      <c r="I268" s="7"/>
      <c r="J268" s="16">
        <v>130569896</v>
      </c>
      <c r="K268" s="16">
        <v>109421823</v>
      </c>
      <c r="L268" s="17">
        <v>118233593</v>
      </c>
      <c r="M268" s="17">
        <v>96969861</v>
      </c>
      <c r="N268" s="17">
        <v>91260321</v>
      </c>
      <c r="O268" s="6"/>
      <c r="P268" s="6">
        <v>405185</v>
      </c>
      <c r="Q268" s="6">
        <v>402433</v>
      </c>
      <c r="R268" s="6">
        <v>396781</v>
      </c>
      <c r="S268" s="6">
        <v>390164</v>
      </c>
      <c r="T268" s="6">
        <v>389846</v>
      </c>
    </row>
    <row r="269" spans="1:20" x14ac:dyDescent="0.25">
      <c r="A269">
        <f t="shared" si="30"/>
        <v>292</v>
      </c>
      <c r="B269">
        <f t="shared" si="31"/>
        <v>292</v>
      </c>
      <c r="C269">
        <f t="shared" si="32"/>
        <v>285</v>
      </c>
      <c r="D269">
        <v>13111</v>
      </c>
      <c r="E269" t="s">
        <v>269</v>
      </c>
      <c r="F269" s="7">
        <f t="shared" si="33"/>
        <v>122028</v>
      </c>
      <c r="G269" s="6">
        <f t="shared" si="34"/>
        <v>21892730</v>
      </c>
      <c r="H269" s="8">
        <f t="shared" si="29"/>
        <v>2021</v>
      </c>
      <c r="I269" s="7"/>
      <c r="J269" s="16">
        <v>21892730</v>
      </c>
      <c r="K269" s="16">
        <v>20878986</v>
      </c>
      <c r="L269" s="17">
        <v>19258585</v>
      </c>
      <c r="M269" s="17">
        <v>18253084</v>
      </c>
      <c r="N269" s="17">
        <v>17645552</v>
      </c>
      <c r="O269" s="6"/>
      <c r="P269" s="6">
        <v>122028</v>
      </c>
      <c r="Q269" s="6">
        <v>122557</v>
      </c>
      <c r="R269" s="6">
        <v>122454</v>
      </c>
      <c r="S269" s="6">
        <v>144025</v>
      </c>
      <c r="T269" s="6">
        <v>143819</v>
      </c>
    </row>
    <row r="270" spans="1:20" x14ac:dyDescent="0.25">
      <c r="A270">
        <f t="shared" si="30"/>
        <v>318</v>
      </c>
      <c r="B270">
        <f t="shared" si="31"/>
        <v>318</v>
      </c>
      <c r="C270">
        <f t="shared" si="32"/>
        <v>301</v>
      </c>
      <c r="D270">
        <v>13112</v>
      </c>
      <c r="E270" t="s">
        <v>270</v>
      </c>
      <c r="F270" s="7">
        <f t="shared" si="33"/>
        <v>189454</v>
      </c>
      <c r="G270" s="6">
        <f t="shared" si="34"/>
        <v>32111690</v>
      </c>
      <c r="H270" s="8">
        <f t="shared" si="29"/>
        <v>2021</v>
      </c>
      <c r="I270" s="7"/>
      <c r="J270" s="16">
        <v>32111690</v>
      </c>
      <c r="K270" s="16">
        <v>28453440</v>
      </c>
      <c r="L270" s="17">
        <v>28263023</v>
      </c>
      <c r="M270" s="17">
        <v>26539479</v>
      </c>
      <c r="N270" s="17">
        <v>25031588</v>
      </c>
      <c r="O270" s="6"/>
      <c r="P270" s="6">
        <v>189454</v>
      </c>
      <c r="Q270" s="6">
        <v>189335</v>
      </c>
      <c r="R270" s="6">
        <v>188748</v>
      </c>
      <c r="S270" s="6">
        <v>215543</v>
      </c>
      <c r="T270" s="6">
        <v>214663</v>
      </c>
    </row>
    <row r="271" spans="1:20" x14ac:dyDescent="0.25">
      <c r="A271">
        <f t="shared" si="30"/>
        <v>282</v>
      </c>
      <c r="B271">
        <f t="shared" si="31"/>
        <v>282</v>
      </c>
      <c r="C271">
        <f t="shared" si="32"/>
        <v>305</v>
      </c>
      <c r="D271">
        <v>13113</v>
      </c>
      <c r="E271" t="s">
        <v>271</v>
      </c>
      <c r="F271" s="7">
        <f t="shared" si="33"/>
        <v>100459</v>
      </c>
      <c r="G271" s="6">
        <f t="shared" si="34"/>
        <v>37649562</v>
      </c>
      <c r="H271" s="8">
        <f t="shared" si="29"/>
        <v>2021</v>
      </c>
      <c r="I271" s="7"/>
      <c r="J271" s="16">
        <v>37649562</v>
      </c>
      <c r="K271" s="16">
        <v>32560940</v>
      </c>
      <c r="L271" s="17">
        <v>32757149</v>
      </c>
      <c r="M271" s="17">
        <v>30145624</v>
      </c>
      <c r="N271" s="17">
        <v>27925893</v>
      </c>
      <c r="O271" s="6"/>
      <c r="P271" s="6">
        <v>100459</v>
      </c>
      <c r="Q271" s="6">
        <v>100252</v>
      </c>
      <c r="R271" s="6">
        <v>99033</v>
      </c>
      <c r="S271" s="6">
        <v>101627</v>
      </c>
      <c r="T271" s="6">
        <v>101641</v>
      </c>
    </row>
    <row r="272" spans="1:20" x14ac:dyDescent="0.25">
      <c r="A272">
        <f t="shared" si="30"/>
        <v>338</v>
      </c>
      <c r="B272">
        <f t="shared" si="31"/>
        <v>338</v>
      </c>
      <c r="C272">
        <f t="shared" si="32"/>
        <v>345</v>
      </c>
      <c r="D272">
        <v>13114</v>
      </c>
      <c r="E272" t="s">
        <v>272</v>
      </c>
      <c r="F272" s="7">
        <f t="shared" si="33"/>
        <v>335296</v>
      </c>
      <c r="G272" s="6">
        <f t="shared" si="34"/>
        <v>316860161</v>
      </c>
      <c r="H272" s="8">
        <f t="shared" si="29"/>
        <v>2021</v>
      </c>
      <c r="I272" s="7"/>
      <c r="J272" s="16">
        <v>316860161</v>
      </c>
      <c r="K272" s="16">
        <v>298786475</v>
      </c>
      <c r="L272" s="17">
        <v>289419244</v>
      </c>
      <c r="M272" s="17">
        <v>271021966</v>
      </c>
      <c r="N272" s="17">
        <v>245846120</v>
      </c>
      <c r="O272" s="6"/>
      <c r="P272" s="6">
        <v>335296</v>
      </c>
      <c r="Q272" s="6">
        <v>330759</v>
      </c>
      <c r="R272" s="6">
        <v>323309</v>
      </c>
      <c r="S272" s="6">
        <v>288228</v>
      </c>
      <c r="T272" s="6">
        <v>286735</v>
      </c>
    </row>
    <row r="273" spans="1:20" x14ac:dyDescent="0.25">
      <c r="A273">
        <f t="shared" si="30"/>
        <v>295</v>
      </c>
      <c r="B273">
        <f t="shared" si="31"/>
        <v>295</v>
      </c>
      <c r="C273">
        <f t="shared" si="32"/>
        <v>337</v>
      </c>
      <c r="D273">
        <v>13115</v>
      </c>
      <c r="E273" t="s">
        <v>273</v>
      </c>
      <c r="F273" s="7">
        <f t="shared" si="33"/>
        <v>126816</v>
      </c>
      <c r="G273" s="6">
        <f t="shared" si="34"/>
        <v>98817363</v>
      </c>
      <c r="H273" s="8">
        <f t="shared" si="29"/>
        <v>2021</v>
      </c>
      <c r="I273" s="7"/>
      <c r="J273" s="16">
        <v>98817363</v>
      </c>
      <c r="K273" s="16">
        <v>89217999</v>
      </c>
      <c r="L273" s="17">
        <v>88487403</v>
      </c>
      <c r="M273" s="17">
        <v>86240290</v>
      </c>
      <c r="N273" s="17">
        <v>97623325</v>
      </c>
      <c r="O273" s="6"/>
      <c r="P273" s="6">
        <v>126816</v>
      </c>
      <c r="Q273" s="6">
        <v>124076</v>
      </c>
      <c r="R273" s="6">
        <v>119240</v>
      </c>
      <c r="S273" s="6">
        <v>110742</v>
      </c>
      <c r="T273" s="6">
        <v>108470</v>
      </c>
    </row>
    <row r="274" spans="1:20" x14ac:dyDescent="0.25">
      <c r="A274">
        <f t="shared" si="30"/>
        <v>286</v>
      </c>
      <c r="B274">
        <f t="shared" si="31"/>
        <v>286</v>
      </c>
      <c r="C274">
        <f t="shared" si="32"/>
        <v>275</v>
      </c>
      <c r="D274">
        <v>13116</v>
      </c>
      <c r="E274" t="s">
        <v>274</v>
      </c>
      <c r="F274" s="7">
        <f t="shared" si="33"/>
        <v>103381</v>
      </c>
      <c r="G274" s="6">
        <f t="shared" si="34"/>
        <v>17580636</v>
      </c>
      <c r="H274" s="8">
        <f t="shared" si="29"/>
        <v>2021</v>
      </c>
      <c r="I274" s="7"/>
      <c r="J274" s="16">
        <v>17580636</v>
      </c>
      <c r="K274" s="16">
        <v>16641259</v>
      </c>
      <c r="L274" s="17">
        <v>16210146</v>
      </c>
      <c r="M274" s="17">
        <v>16439005</v>
      </c>
      <c r="N274" s="17">
        <v>14202759</v>
      </c>
      <c r="O274" s="6"/>
      <c r="P274" s="6">
        <v>103381</v>
      </c>
      <c r="Q274" s="6">
        <v>103865</v>
      </c>
      <c r="R274" s="6">
        <v>103643</v>
      </c>
      <c r="S274" s="6">
        <v>120247</v>
      </c>
      <c r="T274" s="6">
        <v>120218</v>
      </c>
    </row>
    <row r="275" spans="1:20" x14ac:dyDescent="0.25">
      <c r="A275">
        <f t="shared" si="30"/>
        <v>288</v>
      </c>
      <c r="B275">
        <f t="shared" si="31"/>
        <v>288</v>
      </c>
      <c r="C275">
        <f t="shared" si="32"/>
        <v>307</v>
      </c>
      <c r="D275">
        <v>13117</v>
      </c>
      <c r="E275" t="s">
        <v>275</v>
      </c>
      <c r="F275" s="7">
        <f t="shared" si="33"/>
        <v>104405</v>
      </c>
      <c r="G275" s="6">
        <f t="shared" si="34"/>
        <v>38108381</v>
      </c>
      <c r="H275" s="8">
        <f t="shared" si="29"/>
        <v>2021</v>
      </c>
      <c r="I275" s="7"/>
      <c r="J275" s="16">
        <v>38108381</v>
      </c>
      <c r="K275" s="16">
        <v>34948614</v>
      </c>
      <c r="L275" s="17">
        <v>32055147</v>
      </c>
      <c r="M275" s="17">
        <v>30161617</v>
      </c>
      <c r="N275" s="17">
        <v>28235816</v>
      </c>
      <c r="O275" s="6"/>
      <c r="P275" s="6">
        <v>104405</v>
      </c>
      <c r="Q275" s="6">
        <v>104403</v>
      </c>
      <c r="R275" s="6">
        <v>103111</v>
      </c>
      <c r="S275" s="6">
        <v>113539</v>
      </c>
      <c r="T275" s="6">
        <v>113370</v>
      </c>
    </row>
    <row r="276" spans="1:20" x14ac:dyDescent="0.25">
      <c r="A276">
        <f t="shared" si="30"/>
        <v>298</v>
      </c>
      <c r="B276">
        <f t="shared" si="31"/>
        <v>298</v>
      </c>
      <c r="C276">
        <f t="shared" si="32"/>
        <v>313</v>
      </c>
      <c r="D276">
        <v>13118</v>
      </c>
      <c r="E276" t="s">
        <v>276</v>
      </c>
      <c r="F276" s="7">
        <f t="shared" si="33"/>
        <v>136278</v>
      </c>
      <c r="G276" s="6">
        <f t="shared" si="34"/>
        <v>41619991</v>
      </c>
      <c r="H276" s="8">
        <f t="shared" si="29"/>
        <v>2021</v>
      </c>
      <c r="I276" s="7"/>
      <c r="J276" s="16">
        <v>41619991</v>
      </c>
      <c r="K276" s="16">
        <v>39016757</v>
      </c>
      <c r="L276" s="17">
        <v>37205710</v>
      </c>
      <c r="M276" s="17">
        <v>35341175</v>
      </c>
      <c r="N276" s="17">
        <v>32541502</v>
      </c>
      <c r="O276" s="6"/>
      <c r="P276" s="6">
        <v>136278</v>
      </c>
      <c r="Q276" s="6">
        <v>134635</v>
      </c>
      <c r="R276" s="6">
        <v>130467</v>
      </c>
      <c r="S276" s="6">
        <v>125273</v>
      </c>
      <c r="T276" s="6">
        <v>124905</v>
      </c>
    </row>
    <row r="277" spans="1:20" x14ac:dyDescent="0.25">
      <c r="A277">
        <f t="shared" si="30"/>
        <v>344</v>
      </c>
      <c r="B277">
        <f t="shared" si="31"/>
        <v>344</v>
      </c>
      <c r="C277">
        <f t="shared" si="32"/>
        <v>341</v>
      </c>
      <c r="D277">
        <v>13119</v>
      </c>
      <c r="E277" t="s">
        <v>277</v>
      </c>
      <c r="F277" s="7">
        <f t="shared" si="33"/>
        <v>584053</v>
      </c>
      <c r="G277" s="6">
        <f t="shared" si="34"/>
        <v>129970907</v>
      </c>
      <c r="H277" s="8">
        <f t="shared" si="29"/>
        <v>2021</v>
      </c>
      <c r="I277" s="7"/>
      <c r="J277" s="16">
        <v>129970907</v>
      </c>
      <c r="K277" s="16">
        <v>115390044</v>
      </c>
      <c r="L277" s="17">
        <v>124270537</v>
      </c>
      <c r="M277" s="17">
        <v>112816172</v>
      </c>
      <c r="N277" s="17">
        <v>106348759</v>
      </c>
      <c r="O277" s="6"/>
      <c r="P277" s="6">
        <v>584053</v>
      </c>
      <c r="Q277" s="6">
        <v>578605</v>
      </c>
      <c r="R277" s="6">
        <v>566664</v>
      </c>
      <c r="S277" s="6">
        <v>563499</v>
      </c>
      <c r="T277" s="6">
        <v>559123</v>
      </c>
    </row>
    <row r="278" spans="1:20" x14ac:dyDescent="0.25">
      <c r="A278">
        <f t="shared" si="30"/>
        <v>329</v>
      </c>
      <c r="B278">
        <f t="shared" si="31"/>
        <v>329</v>
      </c>
      <c r="C278">
        <f t="shared" si="32"/>
        <v>329</v>
      </c>
      <c r="D278">
        <v>13120</v>
      </c>
      <c r="E278" t="s">
        <v>278</v>
      </c>
      <c r="F278" s="7">
        <f t="shared" si="33"/>
        <v>255823</v>
      </c>
      <c r="G278" s="6">
        <f t="shared" si="34"/>
        <v>64539377</v>
      </c>
      <c r="H278" s="8">
        <f t="shared" si="29"/>
        <v>2021</v>
      </c>
      <c r="I278" s="7"/>
      <c r="J278" s="16">
        <v>64539377</v>
      </c>
      <c r="K278" s="16">
        <v>58170753</v>
      </c>
      <c r="L278" s="17">
        <v>61037879</v>
      </c>
      <c r="M278" s="17">
        <v>53538784</v>
      </c>
      <c r="N278" s="17">
        <v>46016741</v>
      </c>
      <c r="O278" s="6"/>
      <c r="P278" s="6">
        <v>255823</v>
      </c>
      <c r="Q278" s="6">
        <v>250192</v>
      </c>
      <c r="R278" s="6">
        <v>240753</v>
      </c>
      <c r="S278" s="6">
        <v>233739</v>
      </c>
      <c r="T278" s="6">
        <v>229434</v>
      </c>
    </row>
    <row r="279" spans="1:20" x14ac:dyDescent="0.25">
      <c r="A279">
        <f t="shared" si="30"/>
        <v>289</v>
      </c>
      <c r="B279">
        <f t="shared" si="31"/>
        <v>289</v>
      </c>
      <c r="C279">
        <f t="shared" si="32"/>
        <v>268</v>
      </c>
      <c r="D279">
        <v>13121</v>
      </c>
      <c r="E279" t="s">
        <v>279</v>
      </c>
      <c r="F279" s="7">
        <f t="shared" si="33"/>
        <v>107409</v>
      </c>
      <c r="G279" s="6">
        <f t="shared" si="34"/>
        <v>16410564</v>
      </c>
      <c r="H279" s="8">
        <f t="shared" si="29"/>
        <v>2021</v>
      </c>
      <c r="I279" s="7"/>
      <c r="J279" s="16">
        <v>16410564</v>
      </c>
      <c r="K279" s="16">
        <v>14546893</v>
      </c>
      <c r="L279" s="17">
        <v>15295475</v>
      </c>
      <c r="M279" s="17">
        <v>15372163</v>
      </c>
      <c r="N279" s="17">
        <v>22652393</v>
      </c>
      <c r="O279" s="6"/>
      <c r="P279" s="6">
        <v>107409</v>
      </c>
      <c r="Q279" s="6">
        <v>107803</v>
      </c>
      <c r="R279" s="6">
        <v>107205</v>
      </c>
      <c r="S279" s="6">
        <v>122636</v>
      </c>
      <c r="T279" s="6">
        <v>122579</v>
      </c>
    </row>
    <row r="280" spans="1:20" x14ac:dyDescent="0.25">
      <c r="A280">
        <f t="shared" si="30"/>
        <v>334</v>
      </c>
      <c r="B280">
        <f t="shared" si="31"/>
        <v>334</v>
      </c>
      <c r="C280">
        <f t="shared" si="32"/>
        <v>336</v>
      </c>
      <c r="D280">
        <v>13122</v>
      </c>
      <c r="E280" t="s">
        <v>280</v>
      </c>
      <c r="F280" s="7">
        <f t="shared" si="33"/>
        <v>269296</v>
      </c>
      <c r="G280" s="6">
        <f t="shared" si="34"/>
        <v>93552155</v>
      </c>
      <c r="H280" s="8">
        <f t="shared" si="29"/>
        <v>2021</v>
      </c>
      <c r="I280" s="7"/>
      <c r="J280" s="16">
        <v>93552155</v>
      </c>
      <c r="K280" s="16">
        <v>81445211</v>
      </c>
      <c r="L280" s="17">
        <v>77168648</v>
      </c>
      <c r="M280" s="17">
        <v>72185907</v>
      </c>
      <c r="N280" s="17">
        <v>64756932</v>
      </c>
      <c r="O280" s="6"/>
      <c r="P280" s="6">
        <v>269296</v>
      </c>
      <c r="Q280" s="6">
        <v>266798</v>
      </c>
      <c r="R280" s="6">
        <v>262268</v>
      </c>
      <c r="S280" s="6">
        <v>245621</v>
      </c>
      <c r="T280" s="6">
        <v>244800</v>
      </c>
    </row>
    <row r="281" spans="1:20" x14ac:dyDescent="0.25">
      <c r="A281">
        <f t="shared" si="30"/>
        <v>309</v>
      </c>
      <c r="B281">
        <f t="shared" si="31"/>
        <v>309</v>
      </c>
      <c r="C281">
        <f t="shared" si="32"/>
        <v>343</v>
      </c>
      <c r="D281">
        <v>13123</v>
      </c>
      <c r="E281" t="s">
        <v>281</v>
      </c>
      <c r="F281" s="7">
        <f t="shared" si="33"/>
        <v>160043</v>
      </c>
      <c r="G281" s="6">
        <f t="shared" si="34"/>
        <v>135440870</v>
      </c>
      <c r="H281" s="8">
        <f t="shared" si="29"/>
        <v>2021</v>
      </c>
      <c r="I281" s="7"/>
      <c r="J281" s="16">
        <v>135440870</v>
      </c>
      <c r="K281" s="16">
        <v>127373568</v>
      </c>
      <c r="L281" s="17">
        <v>130632957</v>
      </c>
      <c r="M281" s="17">
        <v>126685413</v>
      </c>
      <c r="N281" s="17">
        <v>118935098</v>
      </c>
      <c r="O281" s="6"/>
      <c r="P281" s="6">
        <v>160043</v>
      </c>
      <c r="Q281" s="6">
        <v>157749</v>
      </c>
      <c r="R281" s="6">
        <v>154446</v>
      </c>
      <c r="S281" s="6">
        <v>152268</v>
      </c>
      <c r="T281" s="6">
        <v>150742</v>
      </c>
    </row>
    <row r="282" spans="1:20" x14ac:dyDescent="0.25">
      <c r="A282">
        <f t="shared" si="30"/>
        <v>330</v>
      </c>
      <c r="B282">
        <f t="shared" si="31"/>
        <v>330</v>
      </c>
      <c r="C282">
        <f t="shared" si="32"/>
        <v>333</v>
      </c>
      <c r="D282">
        <v>13124</v>
      </c>
      <c r="E282" t="s">
        <v>282</v>
      </c>
      <c r="F282" s="7">
        <f t="shared" si="33"/>
        <v>256607</v>
      </c>
      <c r="G282" s="6">
        <f t="shared" si="34"/>
        <v>87990105</v>
      </c>
      <c r="H282" s="8">
        <f t="shared" si="29"/>
        <v>2021</v>
      </c>
      <c r="I282" s="7"/>
      <c r="J282" s="16">
        <v>87990105</v>
      </c>
      <c r="K282" s="16">
        <v>77232753</v>
      </c>
      <c r="L282" s="17">
        <v>74660495</v>
      </c>
      <c r="M282" s="17">
        <v>69566820</v>
      </c>
      <c r="N282" s="17">
        <v>64946431</v>
      </c>
      <c r="O282" s="6"/>
      <c r="P282" s="6">
        <v>256607</v>
      </c>
      <c r="Q282" s="6">
        <v>253139</v>
      </c>
      <c r="R282" s="6">
        <v>248347</v>
      </c>
      <c r="S282" s="6">
        <v>240165</v>
      </c>
      <c r="T282" s="6">
        <v>237938</v>
      </c>
    </row>
    <row r="283" spans="1:20" x14ac:dyDescent="0.25">
      <c r="A283">
        <f t="shared" si="30"/>
        <v>332</v>
      </c>
      <c r="B283">
        <f t="shared" si="31"/>
        <v>332</v>
      </c>
      <c r="C283">
        <f t="shared" si="32"/>
        <v>323</v>
      </c>
      <c r="D283">
        <v>13125</v>
      </c>
      <c r="E283" t="s">
        <v>283</v>
      </c>
      <c r="F283" s="7">
        <f t="shared" si="33"/>
        <v>261993</v>
      </c>
      <c r="G283" s="6">
        <f t="shared" si="34"/>
        <v>53342160</v>
      </c>
      <c r="H283" s="8">
        <f t="shared" si="29"/>
        <v>2021</v>
      </c>
      <c r="I283" s="7"/>
      <c r="J283" s="16">
        <v>53342160</v>
      </c>
      <c r="K283" s="16">
        <v>49840083</v>
      </c>
      <c r="L283" s="17">
        <v>48728674</v>
      </c>
      <c r="M283" s="17">
        <v>45060261</v>
      </c>
      <c r="N283" s="17">
        <v>42518744</v>
      </c>
      <c r="O283" s="6"/>
      <c r="P283" s="6">
        <v>261993</v>
      </c>
      <c r="Q283" s="6">
        <v>254694</v>
      </c>
      <c r="R283" s="6">
        <v>243112</v>
      </c>
      <c r="S283" s="6">
        <v>232263</v>
      </c>
      <c r="T283" s="6">
        <v>224468</v>
      </c>
    </row>
    <row r="284" spans="1:20" x14ac:dyDescent="0.25">
      <c r="A284">
        <f t="shared" si="30"/>
        <v>300</v>
      </c>
      <c r="B284">
        <f t="shared" si="31"/>
        <v>300</v>
      </c>
      <c r="C284">
        <f t="shared" si="32"/>
        <v>292</v>
      </c>
      <c r="D284">
        <v>13126</v>
      </c>
      <c r="E284" t="s">
        <v>284</v>
      </c>
      <c r="F284" s="7">
        <f t="shared" si="33"/>
        <v>138904</v>
      </c>
      <c r="G284" s="6">
        <f t="shared" si="34"/>
        <v>28836293</v>
      </c>
      <c r="H284" s="8">
        <f t="shared" si="29"/>
        <v>2021</v>
      </c>
      <c r="I284" s="7"/>
      <c r="J284" s="16">
        <v>28836293</v>
      </c>
      <c r="K284" s="16">
        <v>25555211</v>
      </c>
      <c r="L284" s="17">
        <v>25270988</v>
      </c>
      <c r="M284" s="17">
        <v>23573072</v>
      </c>
      <c r="N284" s="17">
        <v>21157769</v>
      </c>
      <c r="O284" s="6"/>
      <c r="P284" s="6">
        <v>138904</v>
      </c>
      <c r="Q284" s="6">
        <v>136368</v>
      </c>
      <c r="R284" s="6">
        <v>130284</v>
      </c>
      <c r="S284" s="6">
        <v>116816</v>
      </c>
      <c r="T284" s="6">
        <v>116217</v>
      </c>
    </row>
    <row r="285" spans="1:20" x14ac:dyDescent="0.25">
      <c r="A285">
        <f t="shared" si="30"/>
        <v>320</v>
      </c>
      <c r="B285">
        <f t="shared" si="31"/>
        <v>320</v>
      </c>
      <c r="C285">
        <f t="shared" si="32"/>
        <v>303</v>
      </c>
      <c r="D285">
        <v>13127</v>
      </c>
      <c r="E285" t="s">
        <v>285</v>
      </c>
      <c r="F285" s="7">
        <f t="shared" si="33"/>
        <v>193605</v>
      </c>
      <c r="G285" s="6">
        <f t="shared" si="34"/>
        <v>34471310</v>
      </c>
      <c r="H285" s="8">
        <f t="shared" si="29"/>
        <v>2021</v>
      </c>
      <c r="I285" s="7"/>
      <c r="J285" s="16">
        <v>34471310</v>
      </c>
      <c r="K285" s="16">
        <v>30868459</v>
      </c>
      <c r="L285" s="17">
        <v>32083099</v>
      </c>
      <c r="M285" s="17">
        <v>29581629</v>
      </c>
      <c r="N285" s="17">
        <v>27880995</v>
      </c>
      <c r="O285" s="6"/>
      <c r="P285" s="6">
        <v>193605</v>
      </c>
      <c r="Q285" s="6">
        <v>190075</v>
      </c>
      <c r="R285" s="6">
        <v>182088</v>
      </c>
      <c r="S285" s="6">
        <v>171223</v>
      </c>
      <c r="T285" s="6">
        <v>170326</v>
      </c>
    </row>
    <row r="286" spans="1:20" x14ac:dyDescent="0.25">
      <c r="A286">
        <f t="shared" si="30"/>
        <v>310</v>
      </c>
      <c r="B286">
        <f t="shared" si="31"/>
        <v>310</v>
      </c>
      <c r="C286">
        <f t="shared" si="32"/>
        <v>322</v>
      </c>
      <c r="D286">
        <v>13128</v>
      </c>
      <c r="E286" t="s">
        <v>286</v>
      </c>
      <c r="F286" s="7">
        <f t="shared" si="33"/>
        <v>161959</v>
      </c>
      <c r="G286" s="6">
        <f t="shared" si="34"/>
        <v>52300276</v>
      </c>
      <c r="H286" s="8">
        <f t="shared" si="29"/>
        <v>2021</v>
      </c>
      <c r="I286" s="7"/>
      <c r="J286" s="16">
        <v>52300276</v>
      </c>
      <c r="K286" s="16">
        <v>46531213</v>
      </c>
      <c r="L286" s="17">
        <v>42589964</v>
      </c>
      <c r="M286" s="17">
        <v>38666907</v>
      </c>
      <c r="N286" s="17">
        <v>34080917</v>
      </c>
      <c r="O286" s="6"/>
      <c r="P286" s="6">
        <v>161959</v>
      </c>
      <c r="Q286" s="6">
        <v>160847</v>
      </c>
      <c r="R286" s="6">
        <v>158717</v>
      </c>
      <c r="S286" s="6">
        <v>154059</v>
      </c>
      <c r="T286" s="6">
        <v>153266</v>
      </c>
    </row>
    <row r="287" spans="1:20" x14ac:dyDescent="0.25">
      <c r="A287">
        <f t="shared" si="30"/>
        <v>287</v>
      </c>
      <c r="B287">
        <f t="shared" si="31"/>
        <v>287</v>
      </c>
      <c r="C287">
        <f t="shared" si="32"/>
        <v>304</v>
      </c>
      <c r="D287">
        <v>13129</v>
      </c>
      <c r="E287" t="s">
        <v>287</v>
      </c>
      <c r="F287" s="7">
        <f t="shared" si="33"/>
        <v>103871</v>
      </c>
      <c r="G287" s="6">
        <f t="shared" si="34"/>
        <v>36690922</v>
      </c>
      <c r="H287" s="8">
        <f t="shared" si="29"/>
        <v>2021</v>
      </c>
      <c r="I287" s="7"/>
      <c r="J287" s="16">
        <v>36690922</v>
      </c>
      <c r="K287" s="16">
        <v>32866065</v>
      </c>
      <c r="L287" s="17">
        <v>31591750</v>
      </c>
      <c r="M287" s="17">
        <v>34442189</v>
      </c>
      <c r="N287" s="17">
        <v>26651900</v>
      </c>
      <c r="O287" s="6"/>
      <c r="P287" s="6">
        <v>103871</v>
      </c>
      <c r="Q287" s="6">
        <v>103485</v>
      </c>
      <c r="R287" s="6">
        <v>102027</v>
      </c>
      <c r="S287" s="6">
        <v>105054</v>
      </c>
      <c r="T287" s="6">
        <v>104837</v>
      </c>
    </row>
    <row r="288" spans="1:20" x14ac:dyDescent="0.25">
      <c r="A288">
        <f t="shared" si="30"/>
        <v>299</v>
      </c>
      <c r="B288">
        <f t="shared" si="31"/>
        <v>299</v>
      </c>
      <c r="C288">
        <f t="shared" si="32"/>
        <v>302</v>
      </c>
      <c r="D288">
        <v>13130</v>
      </c>
      <c r="E288" t="s">
        <v>288</v>
      </c>
      <c r="F288" s="7">
        <f t="shared" si="33"/>
        <v>136835</v>
      </c>
      <c r="G288" s="6">
        <f t="shared" si="34"/>
        <v>33137845</v>
      </c>
      <c r="H288" s="8">
        <f t="shared" si="29"/>
        <v>2021</v>
      </c>
      <c r="I288" s="7"/>
      <c r="J288" s="16">
        <v>33137845</v>
      </c>
      <c r="K288" s="16">
        <v>27193812</v>
      </c>
      <c r="L288" s="17">
        <v>27043928</v>
      </c>
      <c r="M288" s="17">
        <v>25880375</v>
      </c>
      <c r="N288" s="17">
        <v>23971271</v>
      </c>
      <c r="O288" s="6"/>
      <c r="P288" s="6">
        <v>136835</v>
      </c>
      <c r="Q288" s="6">
        <v>133059</v>
      </c>
      <c r="R288" s="6">
        <v>126088</v>
      </c>
      <c r="S288" s="6">
        <v>117619</v>
      </c>
      <c r="T288" s="6">
        <v>115158</v>
      </c>
    </row>
    <row r="289" spans="1:20" x14ac:dyDescent="0.25">
      <c r="A289">
        <f t="shared" si="30"/>
        <v>275</v>
      </c>
      <c r="B289">
        <f t="shared" si="31"/>
        <v>275</v>
      </c>
      <c r="C289">
        <f t="shared" si="32"/>
        <v>266</v>
      </c>
      <c r="D289">
        <v>13131</v>
      </c>
      <c r="E289" t="s">
        <v>289</v>
      </c>
      <c r="F289" s="7">
        <f t="shared" si="33"/>
        <v>86017</v>
      </c>
      <c r="G289" s="6">
        <f t="shared" si="34"/>
        <v>16038685</v>
      </c>
      <c r="H289" s="8">
        <f t="shared" si="29"/>
        <v>2021</v>
      </c>
      <c r="I289" s="7"/>
      <c r="J289" s="16">
        <v>16038685</v>
      </c>
      <c r="K289" s="16">
        <v>14461810</v>
      </c>
      <c r="L289" s="17">
        <v>14287989</v>
      </c>
      <c r="M289" s="17">
        <v>13422893</v>
      </c>
      <c r="N289" s="17">
        <v>13570848</v>
      </c>
      <c r="O289" s="6"/>
      <c r="P289" s="6">
        <v>86017</v>
      </c>
      <c r="Q289" s="6">
        <v>86510</v>
      </c>
      <c r="R289" s="6">
        <v>86521</v>
      </c>
      <c r="S289" s="6">
        <v>100002</v>
      </c>
      <c r="T289" s="6">
        <v>99940</v>
      </c>
    </row>
    <row r="290" spans="1:20" x14ac:dyDescent="0.25">
      <c r="A290">
        <f t="shared" si="30"/>
        <v>280</v>
      </c>
      <c r="B290">
        <f t="shared" si="31"/>
        <v>280</v>
      </c>
      <c r="C290">
        <f t="shared" si="32"/>
        <v>338</v>
      </c>
      <c r="D290">
        <v>13132</v>
      </c>
      <c r="E290" t="s">
        <v>290</v>
      </c>
      <c r="F290" s="7">
        <f t="shared" si="33"/>
        <v>97695</v>
      </c>
      <c r="G290" s="6">
        <f t="shared" si="34"/>
        <v>101159197</v>
      </c>
      <c r="H290" s="8">
        <f t="shared" si="29"/>
        <v>2021</v>
      </c>
      <c r="I290" s="7"/>
      <c r="J290" s="16">
        <v>101159197</v>
      </c>
      <c r="K290" s="16">
        <v>91378435</v>
      </c>
      <c r="L290" s="17">
        <v>94512061</v>
      </c>
      <c r="M290" s="17">
        <v>89633110</v>
      </c>
      <c r="N290" s="17">
        <v>87496342</v>
      </c>
      <c r="O290" s="6"/>
      <c r="P290" s="6">
        <v>97695</v>
      </c>
      <c r="Q290" s="6">
        <v>96774</v>
      </c>
      <c r="R290" s="6">
        <v>94020</v>
      </c>
      <c r="S290" s="6">
        <v>88892</v>
      </c>
      <c r="T290" s="6">
        <v>88739</v>
      </c>
    </row>
    <row r="291" spans="1:20" x14ac:dyDescent="0.25">
      <c r="A291">
        <f t="shared" si="30"/>
        <v>345</v>
      </c>
      <c r="B291">
        <f t="shared" si="31"/>
        <v>345</v>
      </c>
      <c r="C291">
        <f t="shared" si="32"/>
        <v>339</v>
      </c>
      <c r="D291">
        <v>13201</v>
      </c>
      <c r="E291" t="s">
        <v>291</v>
      </c>
      <c r="F291" s="7">
        <f t="shared" si="33"/>
        <v>655033</v>
      </c>
      <c r="G291" s="6">
        <f t="shared" si="34"/>
        <v>102589030</v>
      </c>
      <c r="H291" s="8">
        <f t="shared" si="29"/>
        <v>2021</v>
      </c>
      <c r="I291" s="7"/>
      <c r="J291" s="16">
        <v>102589030</v>
      </c>
      <c r="K291" s="16">
        <v>90368289</v>
      </c>
      <c r="L291" s="17">
        <v>90928020</v>
      </c>
      <c r="M291" s="17">
        <v>86093900</v>
      </c>
      <c r="N291" s="17">
        <v>80377443</v>
      </c>
      <c r="O291" s="6"/>
      <c r="P291" s="6">
        <v>655033</v>
      </c>
      <c r="Q291" s="6">
        <v>645909</v>
      </c>
      <c r="R291" s="6">
        <v>629743</v>
      </c>
      <c r="S291" s="6">
        <v>633021</v>
      </c>
      <c r="T291" s="6">
        <v>625553</v>
      </c>
    </row>
    <row r="292" spans="1:20" x14ac:dyDescent="0.25">
      <c r="A292">
        <f t="shared" si="30"/>
        <v>220</v>
      </c>
      <c r="B292">
        <f t="shared" si="31"/>
        <v>220</v>
      </c>
      <c r="C292">
        <f t="shared" si="32"/>
        <v>194</v>
      </c>
      <c r="D292">
        <v>13202</v>
      </c>
      <c r="E292" t="s">
        <v>292</v>
      </c>
      <c r="F292" s="7">
        <f t="shared" si="33"/>
        <v>31134</v>
      </c>
      <c r="G292" s="6">
        <f t="shared" si="34"/>
        <v>8467523</v>
      </c>
      <c r="H292" s="8">
        <f t="shared" si="29"/>
        <v>2021</v>
      </c>
      <c r="I292" s="7"/>
      <c r="J292" s="16">
        <v>8467523</v>
      </c>
      <c r="K292" s="16">
        <v>7828980</v>
      </c>
      <c r="L292" s="17">
        <v>7986924</v>
      </c>
      <c r="M292" s="17">
        <v>7998103</v>
      </c>
      <c r="N292" s="17">
        <v>7480351</v>
      </c>
      <c r="O292" s="6"/>
      <c r="P292" s="6">
        <v>31134</v>
      </c>
      <c r="Q292" s="6">
        <v>30433</v>
      </c>
      <c r="R292" s="6">
        <v>29616</v>
      </c>
      <c r="S292" s="6">
        <v>23194</v>
      </c>
      <c r="T292" s="6">
        <v>22805</v>
      </c>
    </row>
    <row r="293" spans="1:20" x14ac:dyDescent="0.25">
      <c r="A293">
        <f t="shared" si="30"/>
        <v>164</v>
      </c>
      <c r="B293">
        <f t="shared" si="31"/>
        <v>164</v>
      </c>
      <c r="C293">
        <f t="shared" si="32"/>
        <v>167</v>
      </c>
      <c r="D293">
        <v>13203</v>
      </c>
      <c r="E293" t="s">
        <v>293</v>
      </c>
      <c r="F293" s="7">
        <f t="shared" si="33"/>
        <v>18917</v>
      </c>
      <c r="G293" s="6">
        <f t="shared" si="34"/>
        <v>6627949</v>
      </c>
      <c r="H293" s="8">
        <f t="shared" si="29"/>
        <v>2021</v>
      </c>
      <c r="I293" s="7"/>
      <c r="J293" s="16">
        <v>6627949</v>
      </c>
      <c r="K293" s="16">
        <v>8213789</v>
      </c>
      <c r="L293" s="17">
        <v>6445027</v>
      </c>
      <c r="M293" s="17">
        <v>6338942</v>
      </c>
      <c r="N293" s="17">
        <v>6126300</v>
      </c>
      <c r="O293" s="6"/>
      <c r="P293" s="6">
        <v>18917</v>
      </c>
      <c r="Q293" s="6">
        <v>18644</v>
      </c>
      <c r="R293" s="6">
        <v>18275</v>
      </c>
      <c r="S293" s="6">
        <v>15209</v>
      </c>
      <c r="T293" s="6">
        <v>15147</v>
      </c>
    </row>
    <row r="294" spans="1:20" x14ac:dyDescent="0.25">
      <c r="A294">
        <f t="shared" si="30"/>
        <v>317</v>
      </c>
      <c r="B294">
        <f t="shared" si="31"/>
        <v>317</v>
      </c>
      <c r="C294">
        <f t="shared" si="32"/>
        <v>328</v>
      </c>
      <c r="D294">
        <v>13301</v>
      </c>
      <c r="E294" t="s">
        <v>294</v>
      </c>
      <c r="F294" s="7">
        <f t="shared" si="33"/>
        <v>185599</v>
      </c>
      <c r="G294" s="6">
        <f t="shared" si="34"/>
        <v>60371381</v>
      </c>
      <c r="H294" s="8">
        <f t="shared" si="29"/>
        <v>2021</v>
      </c>
      <c r="I294" s="7"/>
      <c r="J294" s="16">
        <v>60371381</v>
      </c>
      <c r="K294" s="16">
        <v>53255298</v>
      </c>
      <c r="L294" s="17">
        <v>50630851</v>
      </c>
      <c r="M294" s="17">
        <v>45368416</v>
      </c>
      <c r="N294" s="17">
        <v>41419556</v>
      </c>
      <c r="O294" s="6"/>
      <c r="P294" s="6">
        <v>185599</v>
      </c>
      <c r="Q294" s="6">
        <v>180353</v>
      </c>
      <c r="R294" s="6">
        <v>173119</v>
      </c>
      <c r="S294" s="6">
        <v>132607</v>
      </c>
      <c r="T294" s="6">
        <v>128760</v>
      </c>
    </row>
    <row r="295" spans="1:20" x14ac:dyDescent="0.25">
      <c r="A295">
        <f t="shared" si="30"/>
        <v>296</v>
      </c>
      <c r="B295">
        <f t="shared" si="31"/>
        <v>296</v>
      </c>
      <c r="C295">
        <f t="shared" si="32"/>
        <v>295</v>
      </c>
      <c r="D295">
        <v>13302</v>
      </c>
      <c r="E295" t="s">
        <v>295</v>
      </c>
      <c r="F295" s="7">
        <f t="shared" si="33"/>
        <v>131436</v>
      </c>
      <c r="G295" s="11">
        <f>+K295</f>
        <v>30800217</v>
      </c>
      <c r="H295" s="12">
        <v>2020</v>
      </c>
      <c r="I295" s="7"/>
      <c r="J295" s="16" t="s">
        <v>367</v>
      </c>
      <c r="K295" s="16">
        <v>30800217</v>
      </c>
      <c r="L295" s="17">
        <v>29555897</v>
      </c>
      <c r="M295" s="17">
        <v>24992555</v>
      </c>
      <c r="N295" s="17">
        <v>22638864</v>
      </c>
      <c r="O295" s="6"/>
      <c r="P295" s="6">
        <v>131436</v>
      </c>
      <c r="Q295" s="6">
        <v>126898</v>
      </c>
      <c r="R295" s="6">
        <v>121528</v>
      </c>
      <c r="S295" s="6">
        <v>102571</v>
      </c>
      <c r="T295" s="6">
        <v>97124</v>
      </c>
    </row>
    <row r="296" spans="1:20" x14ac:dyDescent="0.25">
      <c r="A296">
        <f t="shared" si="30"/>
        <v>183</v>
      </c>
      <c r="B296">
        <f t="shared" si="31"/>
        <v>183</v>
      </c>
      <c r="C296">
        <f t="shared" si="32"/>
        <v>186</v>
      </c>
      <c r="D296">
        <v>13303</v>
      </c>
      <c r="E296" t="s">
        <v>296</v>
      </c>
      <c r="F296" s="7">
        <f t="shared" si="33"/>
        <v>21783</v>
      </c>
      <c r="G296" s="6">
        <f t="shared" si="34"/>
        <v>7838169</v>
      </c>
      <c r="H296" s="8">
        <f t="shared" ref="H296:H301" si="35">IF(ISNUMBER(J296)=TRUE,$J$1,$K$1)</f>
        <v>2021</v>
      </c>
      <c r="I296" s="7"/>
      <c r="J296" s="16">
        <v>7838169</v>
      </c>
      <c r="K296" s="16">
        <v>7255668</v>
      </c>
      <c r="L296" s="17">
        <v>7230871</v>
      </c>
      <c r="M296" s="17">
        <v>6189355</v>
      </c>
      <c r="N296" s="17">
        <v>5469158</v>
      </c>
      <c r="O296" s="6"/>
      <c r="P296" s="6">
        <v>21783</v>
      </c>
      <c r="Q296" s="6">
        <v>21477</v>
      </c>
      <c r="R296" s="6">
        <v>21066</v>
      </c>
      <c r="S296" s="6">
        <v>18104</v>
      </c>
      <c r="T296" s="6">
        <v>17940</v>
      </c>
    </row>
    <row r="297" spans="1:20" x14ac:dyDescent="0.25">
      <c r="A297">
        <f t="shared" si="30"/>
        <v>339</v>
      </c>
      <c r="B297">
        <f t="shared" si="31"/>
        <v>339</v>
      </c>
      <c r="C297">
        <f t="shared" si="32"/>
        <v>325</v>
      </c>
      <c r="D297">
        <v>13401</v>
      </c>
      <c r="E297" t="s">
        <v>297</v>
      </c>
      <c r="F297" s="7">
        <f t="shared" si="33"/>
        <v>339043</v>
      </c>
      <c r="G297" s="6">
        <f t="shared" si="34"/>
        <v>57096413</v>
      </c>
      <c r="H297" s="8">
        <f t="shared" si="35"/>
        <v>2021</v>
      </c>
      <c r="I297" s="7"/>
      <c r="J297" s="16">
        <v>57096413</v>
      </c>
      <c r="K297" s="16">
        <v>48869001</v>
      </c>
      <c r="L297" s="17">
        <v>49338939</v>
      </c>
      <c r="M297" s="17">
        <v>46833626</v>
      </c>
      <c r="N297" s="17">
        <v>43973991</v>
      </c>
      <c r="O297" s="6"/>
      <c r="P297" s="6">
        <v>339043</v>
      </c>
      <c r="Q297" s="6">
        <v>334836</v>
      </c>
      <c r="R297" s="6">
        <v>329121</v>
      </c>
      <c r="S297" s="6">
        <v>306505</v>
      </c>
      <c r="T297" s="6">
        <v>303520</v>
      </c>
    </row>
    <row r="298" spans="1:20" x14ac:dyDescent="0.25">
      <c r="A298">
        <f t="shared" si="30"/>
        <v>290</v>
      </c>
      <c r="B298">
        <f t="shared" si="31"/>
        <v>290</v>
      </c>
      <c r="C298">
        <f t="shared" si="32"/>
        <v>297</v>
      </c>
      <c r="D298">
        <v>13402</v>
      </c>
      <c r="E298" t="s">
        <v>298</v>
      </c>
      <c r="F298" s="7">
        <f t="shared" si="33"/>
        <v>111934</v>
      </c>
      <c r="G298" s="6">
        <f t="shared" si="34"/>
        <v>31058736</v>
      </c>
      <c r="H298" s="8">
        <f t="shared" si="35"/>
        <v>2021</v>
      </c>
      <c r="I298" s="7"/>
      <c r="J298" s="16">
        <v>31058736</v>
      </c>
      <c r="K298" s="16">
        <v>26001842</v>
      </c>
      <c r="L298" s="17">
        <v>24666821</v>
      </c>
      <c r="M298" s="17">
        <v>22762625</v>
      </c>
      <c r="N298" s="17">
        <v>20927701</v>
      </c>
      <c r="O298" s="6"/>
      <c r="P298" s="6">
        <v>111934</v>
      </c>
      <c r="Q298" s="6">
        <v>109641</v>
      </c>
      <c r="R298" s="6">
        <v>106986</v>
      </c>
      <c r="S298" s="6">
        <v>87491</v>
      </c>
      <c r="T298" s="6">
        <v>86079</v>
      </c>
    </row>
    <row r="299" spans="1:20" x14ac:dyDescent="0.25">
      <c r="A299">
        <f t="shared" si="30"/>
        <v>210</v>
      </c>
      <c r="B299">
        <f t="shared" si="31"/>
        <v>210</v>
      </c>
      <c r="C299">
        <f t="shared" si="32"/>
        <v>241</v>
      </c>
      <c r="D299">
        <v>13403</v>
      </c>
      <c r="E299" t="s">
        <v>299</v>
      </c>
      <c r="F299" s="7">
        <f t="shared" si="33"/>
        <v>29019</v>
      </c>
      <c r="G299" s="6">
        <f t="shared" si="34"/>
        <v>11696087</v>
      </c>
      <c r="H299" s="8">
        <f t="shared" si="35"/>
        <v>2021</v>
      </c>
      <c r="I299" s="7"/>
      <c r="J299" s="16">
        <v>11696087</v>
      </c>
      <c r="K299" s="16">
        <v>10524816</v>
      </c>
      <c r="L299" s="17">
        <v>9560033</v>
      </c>
      <c r="M299" s="17">
        <v>9159706</v>
      </c>
      <c r="N299" s="17">
        <v>8903886</v>
      </c>
      <c r="O299" s="6"/>
      <c r="P299" s="6">
        <v>29019</v>
      </c>
      <c r="Q299" s="6">
        <v>28525</v>
      </c>
      <c r="R299" s="6">
        <v>27913</v>
      </c>
      <c r="S299" s="6">
        <v>26007</v>
      </c>
      <c r="T299" s="6">
        <v>25528</v>
      </c>
    </row>
    <row r="300" spans="1:20" x14ac:dyDescent="0.25">
      <c r="A300">
        <f t="shared" si="30"/>
        <v>273</v>
      </c>
      <c r="B300">
        <f t="shared" si="31"/>
        <v>273</v>
      </c>
      <c r="C300">
        <f t="shared" si="32"/>
        <v>258</v>
      </c>
      <c r="D300">
        <v>13404</v>
      </c>
      <c r="E300" t="s">
        <v>300</v>
      </c>
      <c r="F300" s="7">
        <f t="shared" si="33"/>
        <v>84379</v>
      </c>
      <c r="G300" s="6">
        <f t="shared" si="34"/>
        <v>14824889</v>
      </c>
      <c r="H300" s="8">
        <f t="shared" si="35"/>
        <v>2021</v>
      </c>
      <c r="I300" s="7"/>
      <c r="J300" s="16">
        <v>14824889</v>
      </c>
      <c r="K300" s="16">
        <v>12805588</v>
      </c>
      <c r="L300" s="17">
        <v>12471587</v>
      </c>
      <c r="M300" s="17">
        <v>11503131</v>
      </c>
      <c r="N300" s="17">
        <v>12485845</v>
      </c>
      <c r="O300" s="6"/>
      <c r="P300" s="6">
        <v>84379</v>
      </c>
      <c r="Q300" s="6">
        <v>82766</v>
      </c>
      <c r="R300" s="6">
        <v>80711</v>
      </c>
      <c r="S300" s="6">
        <v>70591</v>
      </c>
      <c r="T300" s="6">
        <v>69351</v>
      </c>
    </row>
    <row r="301" spans="1:20" x14ac:dyDescent="0.25">
      <c r="A301">
        <f t="shared" si="30"/>
        <v>305</v>
      </c>
      <c r="B301">
        <f t="shared" si="31"/>
        <v>305</v>
      </c>
      <c r="C301">
        <f t="shared" si="32"/>
        <v>315</v>
      </c>
      <c r="D301">
        <v>13501</v>
      </c>
      <c r="E301" t="s">
        <v>301</v>
      </c>
      <c r="F301" s="7">
        <f t="shared" si="33"/>
        <v>143779</v>
      </c>
      <c r="G301" s="6">
        <f t="shared" si="34"/>
        <v>42257020</v>
      </c>
      <c r="H301" s="8">
        <f t="shared" si="35"/>
        <v>2021</v>
      </c>
      <c r="I301" s="7"/>
      <c r="J301" s="16">
        <v>42257020</v>
      </c>
      <c r="K301" s="16">
        <v>36944426</v>
      </c>
      <c r="L301" s="17">
        <v>35172832</v>
      </c>
      <c r="M301" s="17">
        <v>32755094</v>
      </c>
      <c r="N301" s="17">
        <v>29310818</v>
      </c>
      <c r="O301" s="6"/>
      <c r="P301" s="6">
        <v>143779</v>
      </c>
      <c r="Q301" s="6">
        <v>141612</v>
      </c>
      <c r="R301" s="6">
        <v>138793</v>
      </c>
      <c r="S301" s="6">
        <v>120972</v>
      </c>
      <c r="T301" s="6">
        <v>119580</v>
      </c>
    </row>
    <row r="302" spans="1:20" x14ac:dyDescent="0.25">
      <c r="A302">
        <f t="shared" si="30"/>
        <v>65</v>
      </c>
      <c r="B302">
        <f t="shared" si="31"/>
        <v>65</v>
      </c>
      <c r="C302">
        <f t="shared" si="32"/>
        <v>124</v>
      </c>
      <c r="D302">
        <v>13502</v>
      </c>
      <c r="E302" t="s">
        <v>302</v>
      </c>
      <c r="F302" s="7">
        <f t="shared" si="33"/>
        <v>7536</v>
      </c>
      <c r="G302" s="11">
        <f>+M302</f>
        <v>5092192</v>
      </c>
      <c r="H302" s="12">
        <v>2018</v>
      </c>
      <c r="I302" s="7"/>
      <c r="J302" s="16" t="s">
        <v>367</v>
      </c>
      <c r="K302" s="16" t="s">
        <v>367</v>
      </c>
      <c r="L302" s="17" t="s">
        <v>367</v>
      </c>
      <c r="M302" s="17">
        <v>5092192</v>
      </c>
      <c r="N302" s="17">
        <v>4034624</v>
      </c>
      <c r="O302" s="6"/>
      <c r="P302" s="6">
        <v>7536</v>
      </c>
      <c r="Q302" s="6">
        <v>7405</v>
      </c>
      <c r="R302" s="6">
        <v>7214</v>
      </c>
      <c r="S302" s="6">
        <v>6002</v>
      </c>
      <c r="T302" s="6">
        <v>5916</v>
      </c>
    </row>
    <row r="303" spans="1:20" x14ac:dyDescent="0.25">
      <c r="A303">
        <f t="shared" si="30"/>
        <v>233</v>
      </c>
      <c r="B303">
        <f t="shared" si="31"/>
        <v>233</v>
      </c>
      <c r="C303">
        <f t="shared" si="32"/>
        <v>205</v>
      </c>
      <c r="D303">
        <v>13503</v>
      </c>
      <c r="E303" t="s">
        <v>303</v>
      </c>
      <c r="F303" s="7">
        <f t="shared" si="33"/>
        <v>36991</v>
      </c>
      <c r="G303" s="6">
        <f t="shared" si="34"/>
        <v>8865281</v>
      </c>
      <c r="H303" s="8">
        <f t="shared" ref="H303:H323" si="36">IF(ISNUMBER(J303)=TRUE,$J$1,$K$1)</f>
        <v>2021</v>
      </c>
      <c r="I303" s="7"/>
      <c r="J303" s="16">
        <v>8865281</v>
      </c>
      <c r="K303" s="16">
        <v>7803525</v>
      </c>
      <c r="L303" s="17">
        <v>7376228</v>
      </c>
      <c r="M303" s="17">
        <v>6402111</v>
      </c>
      <c r="N303" s="17">
        <v>5911331</v>
      </c>
      <c r="O303" s="6"/>
      <c r="P303" s="6">
        <v>36991</v>
      </c>
      <c r="Q303" s="6">
        <v>36430</v>
      </c>
      <c r="R303" s="6">
        <v>35720</v>
      </c>
      <c r="S303" s="6">
        <v>30651</v>
      </c>
      <c r="T303" s="6">
        <v>30319</v>
      </c>
    </row>
    <row r="304" spans="1:20" x14ac:dyDescent="0.25">
      <c r="A304">
        <f t="shared" si="30"/>
        <v>137</v>
      </c>
      <c r="B304">
        <f t="shared" si="31"/>
        <v>137</v>
      </c>
      <c r="C304">
        <f t="shared" si="32"/>
        <v>204</v>
      </c>
      <c r="D304">
        <v>13504</v>
      </c>
      <c r="E304" t="s">
        <v>304</v>
      </c>
      <c r="F304" s="7">
        <f t="shared" si="33"/>
        <v>15132</v>
      </c>
      <c r="G304" s="6">
        <f t="shared" si="34"/>
        <v>8858653</v>
      </c>
      <c r="H304" s="8">
        <f t="shared" si="36"/>
        <v>2021</v>
      </c>
      <c r="I304" s="7"/>
      <c r="J304" s="16">
        <v>8858653</v>
      </c>
      <c r="K304" s="16">
        <v>7581240</v>
      </c>
      <c r="L304" s="17">
        <v>6923392</v>
      </c>
      <c r="M304" s="17">
        <v>6368112</v>
      </c>
      <c r="N304" s="17">
        <v>5951206</v>
      </c>
      <c r="O304" s="6"/>
      <c r="P304" s="6">
        <v>15132</v>
      </c>
      <c r="Q304" s="6">
        <v>14926</v>
      </c>
      <c r="R304" s="6">
        <v>14708</v>
      </c>
      <c r="S304" s="6">
        <v>13406</v>
      </c>
      <c r="T304" s="6">
        <v>13238</v>
      </c>
    </row>
    <row r="305" spans="1:20" x14ac:dyDescent="0.25">
      <c r="A305">
        <f t="shared" si="30"/>
        <v>110</v>
      </c>
      <c r="B305">
        <f t="shared" si="31"/>
        <v>110</v>
      </c>
      <c r="C305">
        <f t="shared" si="32"/>
        <v>47</v>
      </c>
      <c r="D305">
        <v>13505</v>
      </c>
      <c r="E305" t="s">
        <v>305</v>
      </c>
      <c r="F305" s="7">
        <f t="shared" si="33"/>
        <v>12132</v>
      </c>
      <c r="G305" s="6">
        <f t="shared" si="34"/>
        <v>3536071</v>
      </c>
      <c r="H305" s="8">
        <f t="shared" si="36"/>
        <v>2021</v>
      </c>
      <c r="I305" s="7"/>
      <c r="J305" s="16">
        <v>3536071</v>
      </c>
      <c r="K305" s="16">
        <v>3401593</v>
      </c>
      <c r="L305" s="17">
        <v>3177973</v>
      </c>
      <c r="M305" s="17">
        <v>2869299</v>
      </c>
      <c r="N305" s="17">
        <v>2586145</v>
      </c>
      <c r="O305" s="6"/>
      <c r="P305" s="6">
        <v>12132</v>
      </c>
      <c r="Q305" s="6">
        <v>11953</v>
      </c>
      <c r="R305" s="6">
        <v>11706</v>
      </c>
      <c r="S305" s="6">
        <v>10051</v>
      </c>
      <c r="T305" s="6">
        <v>9907</v>
      </c>
    </row>
    <row r="306" spans="1:20" x14ac:dyDescent="0.25">
      <c r="A306">
        <f t="shared" si="30"/>
        <v>271</v>
      </c>
      <c r="B306">
        <f t="shared" si="31"/>
        <v>271</v>
      </c>
      <c r="C306">
        <f t="shared" si="32"/>
        <v>249</v>
      </c>
      <c r="D306">
        <v>13601</v>
      </c>
      <c r="E306" t="s">
        <v>306</v>
      </c>
      <c r="F306" s="7">
        <f t="shared" si="33"/>
        <v>82900</v>
      </c>
      <c r="G306" s="6">
        <f t="shared" si="34"/>
        <v>13212993</v>
      </c>
      <c r="H306" s="8">
        <f t="shared" si="36"/>
        <v>2021</v>
      </c>
      <c r="I306" s="7"/>
      <c r="J306" s="16">
        <v>13212993</v>
      </c>
      <c r="K306" s="16">
        <v>11574323</v>
      </c>
      <c r="L306" s="17">
        <v>11562455</v>
      </c>
      <c r="M306" s="17">
        <v>11346443</v>
      </c>
      <c r="N306" s="17">
        <v>10558366</v>
      </c>
      <c r="O306" s="6"/>
      <c r="P306" s="6">
        <v>82900</v>
      </c>
      <c r="Q306" s="6">
        <v>81838</v>
      </c>
      <c r="R306" s="6">
        <v>80489</v>
      </c>
      <c r="S306" s="6">
        <v>72600</v>
      </c>
      <c r="T306" s="6">
        <v>72006</v>
      </c>
    </row>
    <row r="307" spans="1:20" x14ac:dyDescent="0.25">
      <c r="A307">
        <f t="shared" si="30"/>
        <v>240</v>
      </c>
      <c r="B307">
        <f t="shared" si="31"/>
        <v>240</v>
      </c>
      <c r="C307">
        <f t="shared" si="32"/>
        <v>198</v>
      </c>
      <c r="D307">
        <v>13602</v>
      </c>
      <c r="E307" t="s">
        <v>307</v>
      </c>
      <c r="F307" s="7">
        <f t="shared" si="33"/>
        <v>40620</v>
      </c>
      <c r="G307" s="6">
        <f t="shared" si="34"/>
        <v>8700065</v>
      </c>
      <c r="H307" s="8">
        <f t="shared" si="36"/>
        <v>2021</v>
      </c>
      <c r="I307" s="7"/>
      <c r="J307" s="16">
        <v>8700065</v>
      </c>
      <c r="K307" s="16">
        <v>7641480</v>
      </c>
      <c r="L307" s="17">
        <v>7340577</v>
      </c>
      <c r="M307" s="17">
        <v>5936052</v>
      </c>
      <c r="N307" s="17">
        <v>5415454</v>
      </c>
      <c r="O307" s="6"/>
      <c r="P307" s="6">
        <v>40620</v>
      </c>
      <c r="Q307" s="6">
        <v>40014</v>
      </c>
      <c r="R307" s="6">
        <v>39296</v>
      </c>
      <c r="S307" s="6">
        <v>37754</v>
      </c>
      <c r="T307" s="6">
        <v>37061</v>
      </c>
    </row>
    <row r="308" spans="1:20" x14ac:dyDescent="0.25">
      <c r="A308">
        <f t="shared" si="30"/>
        <v>241</v>
      </c>
      <c r="B308">
        <f t="shared" si="31"/>
        <v>241</v>
      </c>
      <c r="C308">
        <f t="shared" si="32"/>
        <v>192</v>
      </c>
      <c r="D308">
        <v>13603</v>
      </c>
      <c r="E308" t="s">
        <v>308</v>
      </c>
      <c r="F308" s="7">
        <f t="shared" si="33"/>
        <v>40803</v>
      </c>
      <c r="G308" s="6">
        <f t="shared" si="34"/>
        <v>8399065</v>
      </c>
      <c r="H308" s="8">
        <f t="shared" si="36"/>
        <v>2021</v>
      </c>
      <c r="I308" s="7"/>
      <c r="J308" s="16">
        <v>8399065</v>
      </c>
      <c r="K308" s="16">
        <v>6645079</v>
      </c>
      <c r="L308" s="17">
        <v>7120448</v>
      </c>
      <c r="M308" s="17">
        <v>6876351</v>
      </c>
      <c r="N308" s="17">
        <v>5727245</v>
      </c>
      <c r="O308" s="6"/>
      <c r="P308" s="6">
        <v>40803</v>
      </c>
      <c r="Q308" s="6">
        <v>40171</v>
      </c>
      <c r="R308" s="6">
        <v>39433</v>
      </c>
      <c r="S308" s="6">
        <v>37473</v>
      </c>
      <c r="T308" s="6">
        <v>36747</v>
      </c>
    </row>
    <row r="309" spans="1:20" x14ac:dyDescent="0.25">
      <c r="A309">
        <f t="shared" si="30"/>
        <v>269</v>
      </c>
      <c r="B309">
        <f t="shared" si="31"/>
        <v>269</v>
      </c>
      <c r="C309">
        <f t="shared" si="32"/>
        <v>244</v>
      </c>
      <c r="D309">
        <v>13604</v>
      </c>
      <c r="E309" t="s">
        <v>309</v>
      </c>
      <c r="F309" s="7">
        <f t="shared" si="33"/>
        <v>76219</v>
      </c>
      <c r="G309" s="6">
        <f t="shared" si="34"/>
        <v>12401928</v>
      </c>
      <c r="H309" s="8">
        <f t="shared" si="36"/>
        <v>2021</v>
      </c>
      <c r="I309" s="7"/>
      <c r="J309" s="16">
        <v>12401928</v>
      </c>
      <c r="K309" s="16">
        <v>11014109</v>
      </c>
      <c r="L309" s="17">
        <v>10380429</v>
      </c>
      <c r="M309" s="17">
        <v>9839347</v>
      </c>
      <c r="N309" s="17">
        <v>8619892</v>
      </c>
      <c r="O309" s="6"/>
      <c r="P309" s="6">
        <v>76219</v>
      </c>
      <c r="Q309" s="6">
        <v>74188</v>
      </c>
      <c r="R309" s="6">
        <v>71852</v>
      </c>
      <c r="S309" s="6">
        <v>60088</v>
      </c>
      <c r="T309" s="6">
        <v>58675</v>
      </c>
    </row>
    <row r="310" spans="1:20" x14ac:dyDescent="0.25">
      <c r="A310">
        <f t="shared" si="30"/>
        <v>285</v>
      </c>
      <c r="B310">
        <f t="shared" si="31"/>
        <v>285</v>
      </c>
      <c r="C310">
        <f t="shared" si="32"/>
        <v>263</v>
      </c>
      <c r="D310">
        <v>13605</v>
      </c>
      <c r="E310" t="s">
        <v>310</v>
      </c>
      <c r="F310" s="7">
        <f t="shared" si="33"/>
        <v>102667</v>
      </c>
      <c r="G310" s="6">
        <f t="shared" si="34"/>
        <v>15912329</v>
      </c>
      <c r="H310" s="8">
        <f t="shared" si="36"/>
        <v>2021</v>
      </c>
      <c r="I310" s="7"/>
      <c r="J310" s="16">
        <v>15912329</v>
      </c>
      <c r="K310" s="16">
        <v>14138075</v>
      </c>
      <c r="L310" s="17">
        <v>13684421</v>
      </c>
      <c r="M310" s="17">
        <v>12912145</v>
      </c>
      <c r="N310" s="17">
        <v>11609543</v>
      </c>
      <c r="O310" s="6"/>
      <c r="P310" s="6">
        <v>102667</v>
      </c>
      <c r="Q310" s="6">
        <v>101058</v>
      </c>
      <c r="R310" s="6">
        <v>99142</v>
      </c>
      <c r="S310" s="6">
        <v>95138</v>
      </c>
      <c r="T310" s="6">
        <v>93397</v>
      </c>
    </row>
    <row r="311" spans="1:20" x14ac:dyDescent="0.25">
      <c r="A311">
        <f t="shared" si="30"/>
        <v>316</v>
      </c>
      <c r="B311">
        <f t="shared" si="31"/>
        <v>316</v>
      </c>
      <c r="C311">
        <f t="shared" si="32"/>
        <v>310</v>
      </c>
      <c r="D311">
        <v>14101</v>
      </c>
      <c r="E311" t="s">
        <v>311</v>
      </c>
      <c r="F311" s="7">
        <f t="shared" si="33"/>
        <v>178226</v>
      </c>
      <c r="G311" s="6">
        <f t="shared" si="34"/>
        <v>39251140</v>
      </c>
      <c r="H311" s="8">
        <f t="shared" si="36"/>
        <v>2021</v>
      </c>
      <c r="I311" s="7"/>
      <c r="J311" s="16">
        <v>39251140</v>
      </c>
      <c r="K311" s="16">
        <v>36138248</v>
      </c>
      <c r="L311" s="17">
        <v>37229224</v>
      </c>
      <c r="M311" s="17">
        <v>36825267</v>
      </c>
      <c r="N311" s="17">
        <v>28877954</v>
      </c>
      <c r="O311" s="6"/>
      <c r="P311" s="6">
        <v>178226</v>
      </c>
      <c r="Q311" s="6">
        <v>176774</v>
      </c>
      <c r="R311" s="6">
        <v>175117</v>
      </c>
      <c r="S311" s="6">
        <v>173341</v>
      </c>
      <c r="T311" s="6">
        <v>171527</v>
      </c>
    </row>
    <row r="312" spans="1:20" x14ac:dyDescent="0.25">
      <c r="A312">
        <f t="shared" si="30"/>
        <v>44</v>
      </c>
      <c r="B312">
        <f t="shared" si="31"/>
        <v>44</v>
      </c>
      <c r="C312">
        <f t="shared" si="32"/>
        <v>19</v>
      </c>
      <c r="D312">
        <v>14102</v>
      </c>
      <c r="E312" t="s">
        <v>312</v>
      </c>
      <c r="F312" s="7">
        <f t="shared" si="33"/>
        <v>5445</v>
      </c>
      <c r="G312" s="6">
        <f t="shared" si="34"/>
        <v>2743603</v>
      </c>
      <c r="H312" s="8">
        <f t="shared" si="36"/>
        <v>2021</v>
      </c>
      <c r="I312" s="7"/>
      <c r="J312" s="16">
        <v>2743603</v>
      </c>
      <c r="K312" s="16">
        <v>2676394</v>
      </c>
      <c r="L312" s="17">
        <v>2806958</v>
      </c>
      <c r="M312" s="17">
        <v>2622148</v>
      </c>
      <c r="N312" s="17">
        <v>2472095</v>
      </c>
      <c r="O312" s="6"/>
      <c r="P312" s="6">
        <v>5445</v>
      </c>
      <c r="Q312" s="6">
        <v>5447</v>
      </c>
      <c r="R312" s="6">
        <v>5444</v>
      </c>
      <c r="S312" s="6">
        <v>5771</v>
      </c>
      <c r="T312" s="6">
        <v>5769</v>
      </c>
    </row>
    <row r="313" spans="1:20" x14ac:dyDescent="0.25">
      <c r="A313">
        <f t="shared" si="30"/>
        <v>154</v>
      </c>
      <c r="B313">
        <f t="shared" si="31"/>
        <v>154</v>
      </c>
      <c r="C313">
        <f t="shared" si="32"/>
        <v>93</v>
      </c>
      <c r="D313">
        <v>14103</v>
      </c>
      <c r="E313" t="s">
        <v>313</v>
      </c>
      <c r="F313" s="7">
        <f t="shared" si="33"/>
        <v>17762</v>
      </c>
      <c r="G313" s="6">
        <f t="shared" si="34"/>
        <v>4301193</v>
      </c>
      <c r="H313" s="8">
        <f t="shared" si="36"/>
        <v>2021</v>
      </c>
      <c r="I313" s="7"/>
      <c r="J313" s="16">
        <v>4301193</v>
      </c>
      <c r="K313" s="16">
        <v>3819363</v>
      </c>
      <c r="L313" s="17">
        <v>4168043</v>
      </c>
      <c r="M313" s="17">
        <v>3699420</v>
      </c>
      <c r="N313" s="17">
        <v>3387439</v>
      </c>
      <c r="O313" s="6"/>
      <c r="P313" s="6">
        <v>17762</v>
      </c>
      <c r="Q313" s="6">
        <v>17652</v>
      </c>
      <c r="R313" s="6">
        <v>17524</v>
      </c>
      <c r="S313" s="6">
        <v>18091</v>
      </c>
      <c r="T313" s="6">
        <v>17936</v>
      </c>
    </row>
    <row r="314" spans="1:20" x14ac:dyDescent="0.25">
      <c r="A314">
        <f t="shared" si="30"/>
        <v>175</v>
      </c>
      <c r="B314">
        <f t="shared" si="31"/>
        <v>175</v>
      </c>
      <c r="C314">
        <f t="shared" si="32"/>
        <v>125</v>
      </c>
      <c r="D314">
        <v>14104</v>
      </c>
      <c r="E314" t="s">
        <v>314</v>
      </c>
      <c r="F314" s="7">
        <f t="shared" si="33"/>
        <v>20527</v>
      </c>
      <c r="G314" s="6">
        <f t="shared" si="34"/>
        <v>5167115</v>
      </c>
      <c r="H314" s="8">
        <f t="shared" si="36"/>
        <v>2021</v>
      </c>
      <c r="I314" s="7"/>
      <c r="J314" s="16">
        <v>5167115</v>
      </c>
      <c r="K314" s="16">
        <v>4681452</v>
      </c>
      <c r="L314" s="17">
        <v>4676949</v>
      </c>
      <c r="M314" s="17">
        <v>4411545</v>
      </c>
      <c r="N314" s="17">
        <v>3986673</v>
      </c>
      <c r="O314" s="6"/>
      <c r="P314" s="6">
        <v>20527</v>
      </c>
      <c r="Q314" s="6">
        <v>20518</v>
      </c>
      <c r="R314" s="6">
        <v>20488</v>
      </c>
      <c r="S314" s="6">
        <v>22988</v>
      </c>
      <c r="T314" s="6">
        <v>22864</v>
      </c>
    </row>
    <row r="315" spans="1:20" x14ac:dyDescent="0.25">
      <c r="A315">
        <f t="shared" si="30"/>
        <v>62</v>
      </c>
      <c r="B315">
        <f t="shared" si="31"/>
        <v>62</v>
      </c>
      <c r="C315">
        <f t="shared" si="32"/>
        <v>29</v>
      </c>
      <c r="D315">
        <v>14105</v>
      </c>
      <c r="E315" t="s">
        <v>315</v>
      </c>
      <c r="F315" s="7">
        <f t="shared" si="33"/>
        <v>7390</v>
      </c>
      <c r="G315" s="6">
        <f t="shared" si="34"/>
        <v>3033641</v>
      </c>
      <c r="H315" s="8">
        <f t="shared" si="36"/>
        <v>2021</v>
      </c>
      <c r="I315" s="7"/>
      <c r="J315" s="16">
        <v>3033641</v>
      </c>
      <c r="K315" s="16">
        <v>2929674</v>
      </c>
      <c r="L315" s="17">
        <v>2545068</v>
      </c>
      <c r="M315" s="17">
        <v>2406360</v>
      </c>
      <c r="N315" s="17">
        <v>2039580</v>
      </c>
      <c r="O315" s="6"/>
      <c r="P315" s="6">
        <v>7390</v>
      </c>
      <c r="Q315" s="6">
        <v>7389</v>
      </c>
      <c r="R315" s="6">
        <v>7380</v>
      </c>
      <c r="S315" s="6">
        <v>7456</v>
      </c>
      <c r="T315" s="6">
        <v>7458</v>
      </c>
    </row>
    <row r="316" spans="1:20" x14ac:dyDescent="0.25">
      <c r="A316">
        <f t="shared" si="30"/>
        <v>189</v>
      </c>
      <c r="B316">
        <f t="shared" si="31"/>
        <v>189</v>
      </c>
      <c r="C316">
        <f t="shared" si="32"/>
        <v>149</v>
      </c>
      <c r="D316">
        <v>14106</v>
      </c>
      <c r="E316" t="s">
        <v>316</v>
      </c>
      <c r="F316" s="7">
        <f t="shared" si="33"/>
        <v>23458</v>
      </c>
      <c r="G316" s="6">
        <f t="shared" si="34"/>
        <v>5922842</v>
      </c>
      <c r="H316" s="8">
        <f t="shared" si="36"/>
        <v>2021</v>
      </c>
      <c r="I316" s="7"/>
      <c r="J316" s="16">
        <v>5922842</v>
      </c>
      <c r="K316" s="16">
        <v>5683067</v>
      </c>
      <c r="L316" s="17">
        <v>7200319</v>
      </c>
      <c r="M316" s="17">
        <v>5098530</v>
      </c>
      <c r="N316" s="17">
        <v>4032626</v>
      </c>
      <c r="O316" s="6"/>
      <c r="P316" s="6">
        <v>23458</v>
      </c>
      <c r="Q316" s="6">
        <v>23250</v>
      </c>
      <c r="R316" s="6">
        <v>23016</v>
      </c>
      <c r="S316" s="6">
        <v>22920</v>
      </c>
      <c r="T316" s="6">
        <v>22654</v>
      </c>
    </row>
    <row r="317" spans="1:20" x14ac:dyDescent="0.25">
      <c r="A317">
        <f t="shared" si="30"/>
        <v>177</v>
      </c>
      <c r="B317">
        <f t="shared" si="31"/>
        <v>177</v>
      </c>
      <c r="C317">
        <f t="shared" si="32"/>
        <v>117</v>
      </c>
      <c r="D317">
        <v>14107</v>
      </c>
      <c r="E317" t="s">
        <v>317</v>
      </c>
      <c r="F317" s="7">
        <f t="shared" si="33"/>
        <v>20848</v>
      </c>
      <c r="G317" s="6">
        <f t="shared" si="34"/>
        <v>4902012</v>
      </c>
      <c r="H317" s="8">
        <f t="shared" si="36"/>
        <v>2021</v>
      </c>
      <c r="I317" s="7"/>
      <c r="J317" s="16">
        <v>4902012</v>
      </c>
      <c r="K317" s="16">
        <v>4548874</v>
      </c>
      <c r="L317" s="17">
        <v>4650814</v>
      </c>
      <c r="M317" s="17">
        <v>4229972</v>
      </c>
      <c r="N317" s="17">
        <v>4195544</v>
      </c>
      <c r="O317" s="6"/>
      <c r="P317" s="6">
        <v>20848</v>
      </c>
      <c r="Q317" s="6">
        <v>20798</v>
      </c>
      <c r="R317" s="6">
        <v>20725</v>
      </c>
      <c r="S317" s="6">
        <v>21094</v>
      </c>
      <c r="T317" s="6">
        <v>21029</v>
      </c>
    </row>
    <row r="318" spans="1:20" x14ac:dyDescent="0.25">
      <c r="A318">
        <f t="shared" si="30"/>
        <v>230</v>
      </c>
      <c r="B318">
        <f t="shared" si="31"/>
        <v>230</v>
      </c>
      <c r="C318">
        <f t="shared" si="32"/>
        <v>286</v>
      </c>
      <c r="D318">
        <v>14108</v>
      </c>
      <c r="E318" t="s">
        <v>318</v>
      </c>
      <c r="F318" s="7">
        <f t="shared" si="33"/>
        <v>36072</v>
      </c>
      <c r="G318" s="6">
        <f t="shared" si="34"/>
        <v>21939232</v>
      </c>
      <c r="H318" s="8">
        <f t="shared" si="36"/>
        <v>2021</v>
      </c>
      <c r="I318" s="7"/>
      <c r="J318" s="16">
        <v>21939232</v>
      </c>
      <c r="K318" s="16">
        <v>18591403</v>
      </c>
      <c r="L318" s="17">
        <v>18065166</v>
      </c>
      <c r="M318" s="17">
        <v>17171709</v>
      </c>
      <c r="N318" s="17">
        <v>13769859</v>
      </c>
      <c r="O318" s="6"/>
      <c r="P318" s="6">
        <v>36072</v>
      </c>
      <c r="Q318" s="6">
        <v>35991</v>
      </c>
      <c r="R318" s="6">
        <v>35870</v>
      </c>
      <c r="S318" s="6">
        <v>36753</v>
      </c>
      <c r="T318" s="6">
        <v>36650</v>
      </c>
    </row>
    <row r="319" spans="1:20" x14ac:dyDescent="0.25">
      <c r="A319">
        <f t="shared" si="30"/>
        <v>239</v>
      </c>
      <c r="B319">
        <f t="shared" si="31"/>
        <v>239</v>
      </c>
      <c r="C319">
        <f t="shared" si="32"/>
        <v>216</v>
      </c>
      <c r="D319">
        <v>14201</v>
      </c>
      <c r="E319" t="s">
        <v>319</v>
      </c>
      <c r="F319" s="7">
        <f t="shared" si="33"/>
        <v>39593</v>
      </c>
      <c r="G319" s="6">
        <f t="shared" si="34"/>
        <v>9570131</v>
      </c>
      <c r="H319" s="8">
        <f t="shared" si="36"/>
        <v>2021</v>
      </c>
      <c r="I319" s="7"/>
      <c r="J319" s="16">
        <v>9570131</v>
      </c>
      <c r="K319" s="16">
        <v>8738004</v>
      </c>
      <c r="L319" s="17">
        <v>8605548</v>
      </c>
      <c r="M319" s="17">
        <v>8145206</v>
      </c>
      <c r="N319" s="17">
        <v>7280921</v>
      </c>
      <c r="O319" s="6"/>
      <c r="P319" s="6">
        <v>39593</v>
      </c>
      <c r="Q319" s="6">
        <v>39538</v>
      </c>
      <c r="R319" s="6">
        <v>39446</v>
      </c>
      <c r="S319" s="6">
        <v>43838</v>
      </c>
      <c r="T319" s="6">
        <v>43671</v>
      </c>
    </row>
    <row r="320" spans="1:20" x14ac:dyDescent="0.25">
      <c r="A320">
        <f t="shared" si="30"/>
        <v>141</v>
      </c>
      <c r="B320">
        <f t="shared" si="31"/>
        <v>141</v>
      </c>
      <c r="C320">
        <f t="shared" si="32"/>
        <v>157</v>
      </c>
      <c r="D320">
        <v>14202</v>
      </c>
      <c r="E320" t="s">
        <v>320</v>
      </c>
      <c r="F320" s="7">
        <f t="shared" si="33"/>
        <v>15251</v>
      </c>
      <c r="G320" s="6">
        <f t="shared" si="34"/>
        <v>6248659</v>
      </c>
      <c r="H320" s="8">
        <f t="shared" si="36"/>
        <v>2021</v>
      </c>
      <c r="I320" s="7"/>
      <c r="J320" s="16">
        <v>6248659</v>
      </c>
      <c r="K320" s="16">
        <v>4568635</v>
      </c>
      <c r="L320" s="17">
        <v>5095062</v>
      </c>
      <c r="M320" s="17">
        <v>4035389</v>
      </c>
      <c r="N320" s="17">
        <v>3792288</v>
      </c>
      <c r="O320" s="6"/>
      <c r="P320" s="6">
        <v>15251</v>
      </c>
      <c r="Q320" s="6">
        <v>15261</v>
      </c>
      <c r="R320" s="6">
        <v>15255</v>
      </c>
      <c r="S320" s="6">
        <v>16709</v>
      </c>
      <c r="T320" s="6">
        <v>16636</v>
      </c>
    </row>
    <row r="321" spans="1:20" x14ac:dyDescent="0.25">
      <c r="A321">
        <f t="shared" si="30"/>
        <v>92</v>
      </c>
      <c r="B321">
        <f t="shared" si="31"/>
        <v>92</v>
      </c>
      <c r="C321">
        <f t="shared" si="32"/>
        <v>155</v>
      </c>
      <c r="D321">
        <v>14203</v>
      </c>
      <c r="E321" t="s">
        <v>321</v>
      </c>
      <c r="F321" s="7">
        <f t="shared" si="33"/>
        <v>10293</v>
      </c>
      <c r="G321" s="6">
        <f t="shared" si="34"/>
        <v>6156747</v>
      </c>
      <c r="H321" s="8">
        <f t="shared" si="36"/>
        <v>2021</v>
      </c>
      <c r="I321" s="7"/>
      <c r="J321" s="16">
        <v>6156747</v>
      </c>
      <c r="K321" s="16">
        <v>4542086</v>
      </c>
      <c r="L321" s="17">
        <v>4292722</v>
      </c>
      <c r="M321" s="17">
        <v>3251905</v>
      </c>
      <c r="N321" s="17">
        <v>3582684</v>
      </c>
      <c r="O321" s="6"/>
      <c r="P321" s="6">
        <v>10293</v>
      </c>
      <c r="Q321" s="6">
        <v>10292</v>
      </c>
      <c r="R321" s="6">
        <v>10281</v>
      </c>
      <c r="S321" s="6">
        <v>10920</v>
      </c>
      <c r="T321" s="6">
        <v>10893</v>
      </c>
    </row>
    <row r="322" spans="1:20" x14ac:dyDescent="0.25">
      <c r="A322">
        <f t="shared" si="30"/>
        <v>224</v>
      </c>
      <c r="B322">
        <f t="shared" si="31"/>
        <v>224</v>
      </c>
      <c r="C322">
        <f t="shared" si="32"/>
        <v>178</v>
      </c>
      <c r="D322">
        <v>14204</v>
      </c>
      <c r="E322" t="s">
        <v>322</v>
      </c>
      <c r="F322" s="7">
        <f t="shared" si="33"/>
        <v>32953</v>
      </c>
      <c r="G322" s="6">
        <f t="shared" si="34"/>
        <v>7424686</v>
      </c>
      <c r="H322" s="8">
        <f t="shared" si="36"/>
        <v>2021</v>
      </c>
      <c r="I322" s="7"/>
      <c r="J322" s="16">
        <v>7424686</v>
      </c>
      <c r="K322" s="16">
        <v>6560297</v>
      </c>
      <c r="L322" s="17">
        <v>6441199</v>
      </c>
      <c r="M322" s="17">
        <v>6164288</v>
      </c>
      <c r="N322" s="17">
        <v>5837884</v>
      </c>
      <c r="O322" s="6"/>
      <c r="P322" s="6">
        <v>32953</v>
      </c>
      <c r="Q322" s="6">
        <v>32925</v>
      </c>
      <c r="R322" s="6">
        <v>32867</v>
      </c>
      <c r="S322" s="6">
        <v>32931</v>
      </c>
      <c r="T322" s="6">
        <v>33010</v>
      </c>
    </row>
    <row r="323" spans="1:20" x14ac:dyDescent="0.25">
      <c r="A323">
        <f t="shared" si="30"/>
        <v>327</v>
      </c>
      <c r="B323">
        <f t="shared" si="31"/>
        <v>327</v>
      </c>
      <c r="C323">
        <f t="shared" si="32"/>
        <v>318</v>
      </c>
      <c r="D323">
        <v>15101</v>
      </c>
      <c r="E323" t="s">
        <v>323</v>
      </c>
      <c r="F323" s="7">
        <f t="shared" si="33"/>
        <v>250795</v>
      </c>
      <c r="G323" s="6">
        <f t="shared" si="34"/>
        <v>45526363</v>
      </c>
      <c r="H323" s="8">
        <f t="shared" si="36"/>
        <v>2021</v>
      </c>
      <c r="I323" s="7"/>
      <c r="J323" s="16">
        <v>45526363</v>
      </c>
      <c r="K323" s="16">
        <v>41418663</v>
      </c>
      <c r="L323" s="17">
        <v>45104491</v>
      </c>
      <c r="M323" s="17">
        <v>43526176</v>
      </c>
      <c r="N323" s="17">
        <v>36537237</v>
      </c>
      <c r="O323" s="6"/>
      <c r="P323" s="6">
        <v>250795</v>
      </c>
      <c r="Q323" s="6">
        <v>247552</v>
      </c>
      <c r="R323" s="6">
        <v>242510</v>
      </c>
      <c r="S323" s="6">
        <v>247663</v>
      </c>
      <c r="T323" s="6">
        <v>243701</v>
      </c>
    </row>
    <row r="324" spans="1:20" x14ac:dyDescent="0.25">
      <c r="A324">
        <f t="shared" ref="A324:A347" si="37">RANK(F324,$F$3:$F$347,1)</f>
        <v>13</v>
      </c>
      <c r="B324">
        <f t="shared" ref="B324:B347" si="38">+A324</f>
        <v>13</v>
      </c>
      <c r="C324">
        <f t="shared" ref="C324:C347" si="39">RANK(G324,$G$3:$G$347,1)</f>
        <v>21</v>
      </c>
      <c r="D324">
        <v>15102</v>
      </c>
      <c r="E324" t="s">
        <v>324</v>
      </c>
      <c r="F324" s="7">
        <f t="shared" ref="F324:F347" si="40">+P324</f>
        <v>1239</v>
      </c>
      <c r="G324" s="6">
        <f t="shared" ref="G324:G347" si="41">IF(ISNUMBER(J324)=TRUE,J324,K324)</f>
        <v>2817335</v>
      </c>
      <c r="H324" s="8">
        <f t="shared" ref="H324:H347" si="42">IF(ISNUMBER(J324)=TRUE,$J$1,$K$1)</f>
        <v>2021</v>
      </c>
      <c r="I324" s="7"/>
      <c r="J324" s="16">
        <v>2817335</v>
      </c>
      <c r="K324" s="16">
        <v>2488398</v>
      </c>
      <c r="L324" s="17">
        <v>3321198</v>
      </c>
      <c r="M324" s="17">
        <v>2394231</v>
      </c>
      <c r="N324" s="17">
        <v>2230714</v>
      </c>
      <c r="O324" s="6"/>
      <c r="P324" s="6">
        <v>1239</v>
      </c>
      <c r="Q324" s="6">
        <v>1233</v>
      </c>
      <c r="R324" s="6">
        <v>1228</v>
      </c>
      <c r="S324" s="6">
        <v>781</v>
      </c>
      <c r="T324" s="6">
        <v>783</v>
      </c>
    </row>
    <row r="325" spans="1:20" x14ac:dyDescent="0.25">
      <c r="A325">
        <f t="shared" si="37"/>
        <v>20</v>
      </c>
      <c r="B325">
        <f t="shared" si="38"/>
        <v>20</v>
      </c>
      <c r="C325">
        <f t="shared" si="39"/>
        <v>42</v>
      </c>
      <c r="D325">
        <v>15201</v>
      </c>
      <c r="E325" t="s">
        <v>325</v>
      </c>
      <c r="F325" s="7">
        <f t="shared" si="40"/>
        <v>2536</v>
      </c>
      <c r="G325" s="6">
        <f t="shared" si="41"/>
        <v>3399628</v>
      </c>
      <c r="H325" s="8">
        <f t="shared" si="42"/>
        <v>2021</v>
      </c>
      <c r="I325" s="7"/>
      <c r="J325" s="16">
        <v>3399628</v>
      </c>
      <c r="K325" s="16">
        <v>3269592</v>
      </c>
      <c r="L325" s="17">
        <v>5320719</v>
      </c>
      <c r="M325" s="17">
        <v>2800304</v>
      </c>
      <c r="N325" s="17">
        <v>3033278</v>
      </c>
      <c r="O325" s="6"/>
      <c r="P325" s="6">
        <v>2536</v>
      </c>
      <c r="Q325" s="6">
        <v>2515</v>
      </c>
      <c r="R325" s="6">
        <v>2493</v>
      </c>
      <c r="S325" s="6">
        <v>2090</v>
      </c>
      <c r="T325" s="6">
        <v>2090</v>
      </c>
    </row>
    <row r="326" spans="1:20" x14ac:dyDescent="0.25">
      <c r="A326">
        <f t="shared" si="37"/>
        <v>9</v>
      </c>
      <c r="B326">
        <f t="shared" si="38"/>
        <v>9</v>
      </c>
      <c r="C326">
        <f t="shared" si="39"/>
        <v>3</v>
      </c>
      <c r="D326">
        <v>15202</v>
      </c>
      <c r="E326" t="s">
        <v>326</v>
      </c>
      <c r="F326" s="7">
        <f t="shared" si="40"/>
        <v>810</v>
      </c>
      <c r="G326" s="6">
        <f t="shared" si="41"/>
        <v>1699671</v>
      </c>
      <c r="H326" s="8">
        <f t="shared" si="42"/>
        <v>2021</v>
      </c>
      <c r="I326" s="7"/>
      <c r="J326" s="16">
        <v>1699671</v>
      </c>
      <c r="K326" s="16">
        <v>2075906</v>
      </c>
      <c r="L326" s="17">
        <v>2736777</v>
      </c>
      <c r="M326" s="17">
        <v>1908363</v>
      </c>
      <c r="N326" s="17">
        <v>1523335</v>
      </c>
      <c r="O326" s="6"/>
      <c r="P326" s="6">
        <v>810</v>
      </c>
      <c r="Q326" s="6">
        <v>810</v>
      </c>
      <c r="R326" s="6">
        <v>805</v>
      </c>
      <c r="S326" s="6">
        <v>530</v>
      </c>
      <c r="T326" s="6">
        <v>555</v>
      </c>
    </row>
    <row r="327" spans="1:20" x14ac:dyDescent="0.25">
      <c r="A327">
        <f t="shared" si="37"/>
        <v>321</v>
      </c>
      <c r="B327">
        <f t="shared" si="38"/>
        <v>321</v>
      </c>
      <c r="C327">
        <f t="shared" si="39"/>
        <v>320</v>
      </c>
      <c r="D327">
        <v>16101</v>
      </c>
      <c r="E327" t="s">
        <v>327</v>
      </c>
      <c r="F327" s="7">
        <f t="shared" si="40"/>
        <v>200148</v>
      </c>
      <c r="G327" s="6">
        <f t="shared" si="41"/>
        <v>51772329</v>
      </c>
      <c r="H327" s="8">
        <f t="shared" si="42"/>
        <v>2021</v>
      </c>
      <c r="I327" s="7"/>
      <c r="J327" s="16">
        <v>51772329</v>
      </c>
      <c r="K327" s="16">
        <v>34244595</v>
      </c>
      <c r="L327" s="17">
        <v>36647917</v>
      </c>
      <c r="M327" s="17">
        <v>33985947</v>
      </c>
      <c r="N327" s="17">
        <v>30529350</v>
      </c>
      <c r="O327" s="6"/>
      <c r="P327" s="6">
        <v>200148</v>
      </c>
      <c r="Q327" s="6">
        <v>198624</v>
      </c>
      <c r="R327" s="6">
        <v>196853</v>
      </c>
      <c r="S327" s="6">
        <v>181618</v>
      </c>
      <c r="T327" s="6">
        <v>181008</v>
      </c>
    </row>
    <row r="328" spans="1:20" x14ac:dyDescent="0.25">
      <c r="A328">
        <f t="shared" si="37"/>
        <v>186</v>
      </c>
      <c r="B328">
        <f t="shared" si="38"/>
        <v>186</v>
      </c>
      <c r="C328">
        <f t="shared" si="39"/>
        <v>139</v>
      </c>
      <c r="D328">
        <v>16102</v>
      </c>
      <c r="E328" t="s">
        <v>328</v>
      </c>
      <c r="F328" s="7">
        <f t="shared" si="40"/>
        <v>22665</v>
      </c>
      <c r="G328" s="6">
        <f t="shared" si="41"/>
        <v>5580582</v>
      </c>
      <c r="H328" s="8">
        <f t="shared" si="42"/>
        <v>2021</v>
      </c>
      <c r="I328" s="7"/>
      <c r="J328" s="16">
        <v>5580582</v>
      </c>
      <c r="K328" s="16">
        <v>6097192</v>
      </c>
      <c r="L328" s="17">
        <v>5072594</v>
      </c>
      <c r="M328" s="17">
        <v>4219683</v>
      </c>
      <c r="N328" s="17">
        <v>4227502</v>
      </c>
      <c r="O328" s="6"/>
      <c r="P328" s="6">
        <v>22665</v>
      </c>
      <c r="Q328" s="6">
        <v>22607</v>
      </c>
      <c r="R328" s="6">
        <v>22520</v>
      </c>
      <c r="S328" s="6">
        <v>22081</v>
      </c>
      <c r="T328" s="6">
        <v>22042</v>
      </c>
    </row>
    <row r="329" spans="1:20" x14ac:dyDescent="0.25">
      <c r="A329">
        <f t="shared" si="37"/>
        <v>228</v>
      </c>
      <c r="B329">
        <f t="shared" si="38"/>
        <v>228</v>
      </c>
      <c r="C329">
        <f t="shared" si="39"/>
        <v>165</v>
      </c>
      <c r="D329">
        <v>16103</v>
      </c>
      <c r="E329" t="s">
        <v>329</v>
      </c>
      <c r="F329" s="7">
        <f t="shared" si="40"/>
        <v>34311</v>
      </c>
      <c r="G329" s="6">
        <f t="shared" si="41"/>
        <v>6560214</v>
      </c>
      <c r="H329" s="8">
        <f t="shared" si="42"/>
        <v>2021</v>
      </c>
      <c r="I329" s="7"/>
      <c r="J329" s="16">
        <v>6560214</v>
      </c>
      <c r="K329" s="16">
        <v>5732167</v>
      </c>
      <c r="L329" s="17">
        <v>5653078</v>
      </c>
      <c r="M329" s="17">
        <v>5209840</v>
      </c>
      <c r="N329" s="17">
        <v>4892896</v>
      </c>
      <c r="O329" s="6"/>
      <c r="P329" s="6">
        <v>34311</v>
      </c>
      <c r="Q329" s="6">
        <v>33827</v>
      </c>
      <c r="R329" s="6">
        <v>33291</v>
      </c>
      <c r="S329" s="6">
        <v>34829</v>
      </c>
      <c r="T329" s="6">
        <v>33982</v>
      </c>
    </row>
    <row r="330" spans="1:20" x14ac:dyDescent="0.25">
      <c r="A330">
        <f t="shared" si="37"/>
        <v>115</v>
      </c>
      <c r="B330">
        <f t="shared" si="38"/>
        <v>115</v>
      </c>
      <c r="C330">
        <f t="shared" si="39"/>
        <v>140</v>
      </c>
      <c r="D330">
        <v>16104</v>
      </c>
      <c r="E330" t="s">
        <v>330</v>
      </c>
      <c r="F330" s="7">
        <f t="shared" si="40"/>
        <v>12307</v>
      </c>
      <c r="G330" s="6">
        <f t="shared" si="41"/>
        <v>5610968</v>
      </c>
      <c r="H330" s="8">
        <f t="shared" si="42"/>
        <v>2021</v>
      </c>
      <c r="I330" s="7"/>
      <c r="J330" s="16">
        <v>5610968</v>
      </c>
      <c r="K330" s="16">
        <v>3820493</v>
      </c>
      <c r="L330" s="17">
        <v>3696834</v>
      </c>
      <c r="M330" s="17">
        <v>3161420</v>
      </c>
      <c r="N330" s="17">
        <v>3074713</v>
      </c>
      <c r="O330" s="6"/>
      <c r="P330" s="6">
        <v>12307</v>
      </c>
      <c r="Q330" s="6">
        <v>12334</v>
      </c>
      <c r="R330" s="6">
        <v>12348</v>
      </c>
      <c r="S330" s="6">
        <v>12742</v>
      </c>
      <c r="T330" s="6">
        <v>12806</v>
      </c>
    </row>
    <row r="331" spans="1:20" x14ac:dyDescent="0.25">
      <c r="A331">
        <f t="shared" si="37"/>
        <v>78</v>
      </c>
      <c r="B331">
        <f t="shared" si="38"/>
        <v>78</v>
      </c>
      <c r="C331">
        <f t="shared" si="39"/>
        <v>98</v>
      </c>
      <c r="D331">
        <v>16105</v>
      </c>
      <c r="E331" t="s">
        <v>331</v>
      </c>
      <c r="F331" s="7">
        <f t="shared" si="40"/>
        <v>8631</v>
      </c>
      <c r="G331" s="6">
        <f t="shared" si="41"/>
        <v>4384893</v>
      </c>
      <c r="H331" s="8">
        <f t="shared" si="42"/>
        <v>2021</v>
      </c>
      <c r="I331" s="7"/>
      <c r="J331" s="16">
        <v>4384893</v>
      </c>
      <c r="K331" s="16">
        <v>3999338</v>
      </c>
      <c r="L331" s="17">
        <v>3494520</v>
      </c>
      <c r="M331" s="17">
        <v>2869304</v>
      </c>
      <c r="N331" s="17">
        <v>2480688</v>
      </c>
      <c r="O331" s="6"/>
      <c r="P331" s="6">
        <v>8631</v>
      </c>
      <c r="Q331" s="6">
        <v>8639</v>
      </c>
      <c r="R331" s="6">
        <v>8640</v>
      </c>
      <c r="S331" s="6">
        <v>9297</v>
      </c>
      <c r="T331" s="6">
        <v>9301</v>
      </c>
    </row>
    <row r="332" spans="1:20" x14ac:dyDescent="0.25">
      <c r="A332">
        <f t="shared" si="37"/>
        <v>108</v>
      </c>
      <c r="B332">
        <f t="shared" si="38"/>
        <v>108</v>
      </c>
      <c r="C332">
        <f t="shared" si="39"/>
        <v>153</v>
      </c>
      <c r="D332">
        <v>16106</v>
      </c>
      <c r="E332" t="s">
        <v>332</v>
      </c>
      <c r="F332" s="7">
        <f t="shared" si="40"/>
        <v>11965</v>
      </c>
      <c r="G332" s="6">
        <f t="shared" si="41"/>
        <v>6023288</v>
      </c>
      <c r="H332" s="8">
        <f t="shared" si="42"/>
        <v>2021</v>
      </c>
      <c r="I332" s="7"/>
      <c r="J332" s="16">
        <v>6023288</v>
      </c>
      <c r="K332" s="16">
        <v>4650363</v>
      </c>
      <c r="L332" s="17">
        <v>4387941</v>
      </c>
      <c r="M332" s="17">
        <v>3941427</v>
      </c>
      <c r="N332" s="17">
        <v>3631502</v>
      </c>
      <c r="O332" s="6"/>
      <c r="P332" s="6">
        <v>11965</v>
      </c>
      <c r="Q332" s="6">
        <v>11880</v>
      </c>
      <c r="R332" s="6">
        <v>11781</v>
      </c>
      <c r="S332" s="6">
        <v>11492</v>
      </c>
      <c r="T332" s="6">
        <v>11437</v>
      </c>
    </row>
    <row r="333" spans="1:20" x14ac:dyDescent="0.25">
      <c r="A333">
        <f t="shared" si="37"/>
        <v>165</v>
      </c>
      <c r="B333">
        <f t="shared" si="38"/>
        <v>165</v>
      </c>
      <c r="C333">
        <f t="shared" si="39"/>
        <v>197</v>
      </c>
      <c r="D333">
        <v>16107</v>
      </c>
      <c r="E333" t="s">
        <v>333</v>
      </c>
      <c r="F333" s="7">
        <f t="shared" si="40"/>
        <v>18924</v>
      </c>
      <c r="G333" s="6">
        <f t="shared" si="41"/>
        <v>8685076</v>
      </c>
      <c r="H333" s="8">
        <f t="shared" si="42"/>
        <v>2021</v>
      </c>
      <c r="I333" s="7"/>
      <c r="J333" s="16">
        <v>8685076</v>
      </c>
      <c r="K333" s="16">
        <v>7735267</v>
      </c>
      <c r="L333" s="17">
        <v>7965544</v>
      </c>
      <c r="M333" s="17">
        <v>6801979</v>
      </c>
      <c r="N333" s="17">
        <v>5277526</v>
      </c>
      <c r="O333" s="6"/>
      <c r="P333" s="6">
        <v>18924</v>
      </c>
      <c r="Q333" s="6">
        <v>18777</v>
      </c>
      <c r="R333" s="6">
        <v>18604</v>
      </c>
      <c r="S333" s="6">
        <v>17036</v>
      </c>
      <c r="T333" s="6">
        <v>16976</v>
      </c>
    </row>
    <row r="334" spans="1:20" x14ac:dyDescent="0.25">
      <c r="A334">
        <f t="shared" si="37"/>
        <v>150</v>
      </c>
      <c r="B334">
        <f t="shared" si="38"/>
        <v>150</v>
      </c>
      <c r="C334">
        <f t="shared" si="39"/>
        <v>171</v>
      </c>
      <c r="D334">
        <v>16108</v>
      </c>
      <c r="E334" t="s">
        <v>334</v>
      </c>
      <c r="F334" s="7">
        <f t="shared" si="40"/>
        <v>16630</v>
      </c>
      <c r="G334" s="6">
        <f t="shared" si="41"/>
        <v>6750562</v>
      </c>
      <c r="H334" s="8">
        <f t="shared" si="42"/>
        <v>2021</v>
      </c>
      <c r="I334" s="7"/>
      <c r="J334" s="16">
        <v>6750562</v>
      </c>
      <c r="K334" s="16">
        <v>4894460</v>
      </c>
      <c r="L334" s="17">
        <v>4315265</v>
      </c>
      <c r="M334" s="17">
        <v>3676240</v>
      </c>
      <c r="N334" s="17" t="s">
        <v>367</v>
      </c>
      <c r="O334" s="6"/>
      <c r="P334" s="6">
        <v>16630</v>
      </c>
      <c r="Q334" s="6">
        <v>16624</v>
      </c>
      <c r="R334" s="6">
        <v>16598</v>
      </c>
      <c r="S334" s="6">
        <v>15789</v>
      </c>
      <c r="T334" s="6">
        <v>15877</v>
      </c>
    </row>
    <row r="335" spans="1:20" x14ac:dyDescent="0.25">
      <c r="A335">
        <f t="shared" si="37"/>
        <v>162</v>
      </c>
      <c r="B335">
        <f t="shared" si="38"/>
        <v>162</v>
      </c>
      <c r="C335">
        <f t="shared" si="39"/>
        <v>135</v>
      </c>
      <c r="D335">
        <v>16109</v>
      </c>
      <c r="E335" t="s">
        <v>335</v>
      </c>
      <c r="F335" s="7">
        <f t="shared" si="40"/>
        <v>18670</v>
      </c>
      <c r="G335" s="6">
        <f t="shared" si="41"/>
        <v>5473430</v>
      </c>
      <c r="H335" s="8">
        <f t="shared" si="42"/>
        <v>2021</v>
      </c>
      <c r="I335" s="7"/>
      <c r="J335" s="16">
        <v>5473430</v>
      </c>
      <c r="K335" s="16">
        <v>5300172</v>
      </c>
      <c r="L335" s="17">
        <v>5013449</v>
      </c>
      <c r="M335" s="17">
        <v>4365564</v>
      </c>
      <c r="N335" s="17">
        <v>3459995</v>
      </c>
      <c r="O335" s="6"/>
      <c r="P335" s="6">
        <v>18670</v>
      </c>
      <c r="Q335" s="6">
        <v>18596</v>
      </c>
      <c r="R335" s="6">
        <v>18499</v>
      </c>
      <c r="S335" s="6">
        <v>18354</v>
      </c>
      <c r="T335" s="6">
        <v>18331</v>
      </c>
    </row>
    <row r="336" spans="1:20" x14ac:dyDescent="0.25">
      <c r="A336">
        <f t="shared" si="37"/>
        <v>112</v>
      </c>
      <c r="B336">
        <f t="shared" si="38"/>
        <v>112</v>
      </c>
      <c r="C336">
        <f t="shared" si="39"/>
        <v>94</v>
      </c>
      <c r="D336">
        <v>16201</v>
      </c>
      <c r="E336" t="s">
        <v>336</v>
      </c>
      <c r="F336" s="7">
        <f t="shared" si="40"/>
        <v>12214</v>
      </c>
      <c r="G336" s="6">
        <f t="shared" si="41"/>
        <v>4311556</v>
      </c>
      <c r="H336" s="8">
        <f t="shared" si="42"/>
        <v>2021</v>
      </c>
      <c r="I336" s="7"/>
      <c r="J336" s="16">
        <v>4311556</v>
      </c>
      <c r="K336" s="16">
        <v>4088176</v>
      </c>
      <c r="L336" s="17">
        <v>3741127</v>
      </c>
      <c r="M336" s="17">
        <v>3286319</v>
      </c>
      <c r="N336" s="17">
        <v>3315987</v>
      </c>
      <c r="O336" s="6"/>
      <c r="P336" s="6">
        <v>12214</v>
      </c>
      <c r="Q336" s="6">
        <v>12192</v>
      </c>
      <c r="R336" s="6">
        <v>12155</v>
      </c>
      <c r="S336" s="6">
        <v>13742</v>
      </c>
      <c r="T336" s="6">
        <v>13645</v>
      </c>
    </row>
    <row r="337" spans="1:20" x14ac:dyDescent="0.25">
      <c r="A337">
        <f t="shared" si="37"/>
        <v>42</v>
      </c>
      <c r="B337">
        <f t="shared" si="38"/>
        <v>42</v>
      </c>
      <c r="C337">
        <f t="shared" si="39"/>
        <v>68</v>
      </c>
      <c r="D337">
        <v>16202</v>
      </c>
      <c r="E337" t="s">
        <v>337</v>
      </c>
      <c r="F337" s="7">
        <f t="shared" si="40"/>
        <v>5265</v>
      </c>
      <c r="G337" s="6">
        <f t="shared" si="41"/>
        <v>3802132</v>
      </c>
      <c r="H337" s="8">
        <f t="shared" si="42"/>
        <v>2021</v>
      </c>
      <c r="I337" s="7"/>
      <c r="J337" s="16">
        <v>3802132</v>
      </c>
      <c r="K337" s="16">
        <v>3771925</v>
      </c>
      <c r="L337" s="17">
        <v>3522669</v>
      </c>
      <c r="M337" s="17">
        <v>2765288</v>
      </c>
      <c r="N337" s="17">
        <v>2428925</v>
      </c>
      <c r="O337" s="6"/>
      <c r="P337" s="6">
        <v>5265</v>
      </c>
      <c r="Q337" s="6">
        <v>5275</v>
      </c>
      <c r="R337" s="6">
        <v>5281</v>
      </c>
      <c r="S337" s="6">
        <v>5643</v>
      </c>
      <c r="T337" s="6">
        <v>5667</v>
      </c>
    </row>
    <row r="338" spans="1:20" x14ac:dyDescent="0.25">
      <c r="A338">
        <f t="shared" si="37"/>
        <v>152</v>
      </c>
      <c r="B338">
        <f t="shared" si="38"/>
        <v>152</v>
      </c>
      <c r="C338">
        <f t="shared" si="39"/>
        <v>127</v>
      </c>
      <c r="D338">
        <v>16203</v>
      </c>
      <c r="E338" t="s">
        <v>338</v>
      </c>
      <c r="F338" s="7">
        <f t="shared" si="40"/>
        <v>16871</v>
      </c>
      <c r="G338" s="6">
        <f t="shared" si="41"/>
        <v>5323103</v>
      </c>
      <c r="H338" s="8">
        <f t="shared" si="42"/>
        <v>2021</v>
      </c>
      <c r="I338" s="7"/>
      <c r="J338" s="16">
        <v>5323103</v>
      </c>
      <c r="K338" s="16">
        <v>4682662</v>
      </c>
      <c r="L338" s="17">
        <v>4725943</v>
      </c>
      <c r="M338" s="17">
        <v>4361578</v>
      </c>
      <c r="N338" s="17">
        <v>4277522</v>
      </c>
      <c r="O338" s="6"/>
      <c r="P338" s="6">
        <v>16871</v>
      </c>
      <c r="Q338" s="6">
        <v>16845</v>
      </c>
      <c r="R338" s="6">
        <v>16800</v>
      </c>
      <c r="S338" s="6">
        <v>17083</v>
      </c>
      <c r="T338" s="6">
        <v>17040</v>
      </c>
    </row>
    <row r="339" spans="1:20" x14ac:dyDescent="0.25">
      <c r="A339">
        <f t="shared" si="37"/>
        <v>43</v>
      </c>
      <c r="B339">
        <f t="shared" si="38"/>
        <v>43</v>
      </c>
      <c r="C339">
        <f t="shared" si="39"/>
        <v>28</v>
      </c>
      <c r="D339">
        <v>16204</v>
      </c>
      <c r="E339" t="s">
        <v>339</v>
      </c>
      <c r="F339" s="7">
        <f t="shared" si="40"/>
        <v>5402</v>
      </c>
      <c r="G339" s="6">
        <f t="shared" si="41"/>
        <v>3023678</v>
      </c>
      <c r="H339" s="8">
        <f t="shared" si="42"/>
        <v>2021</v>
      </c>
      <c r="I339" s="7"/>
      <c r="J339" s="16">
        <v>3023678</v>
      </c>
      <c r="K339" s="16">
        <v>3225026</v>
      </c>
      <c r="L339" s="17">
        <v>2942726</v>
      </c>
      <c r="M339" s="17">
        <v>2342836</v>
      </c>
      <c r="N339" s="17">
        <v>2270763</v>
      </c>
      <c r="O339" s="6"/>
      <c r="P339" s="6">
        <v>5402</v>
      </c>
      <c r="Q339" s="6">
        <v>5414</v>
      </c>
      <c r="R339" s="6">
        <v>5421</v>
      </c>
      <c r="S339" s="6">
        <v>5781</v>
      </c>
      <c r="T339" s="6">
        <v>5801</v>
      </c>
    </row>
    <row r="340" spans="1:20" x14ac:dyDescent="0.25">
      <c r="A340">
        <f t="shared" si="37"/>
        <v>39</v>
      </c>
      <c r="B340">
        <f t="shared" si="38"/>
        <v>39</v>
      </c>
      <c r="C340">
        <f t="shared" si="39"/>
        <v>45</v>
      </c>
      <c r="D340">
        <v>16205</v>
      </c>
      <c r="E340" t="s">
        <v>340</v>
      </c>
      <c r="F340" s="7">
        <f t="shared" si="40"/>
        <v>4925</v>
      </c>
      <c r="G340" s="6">
        <f t="shared" si="41"/>
        <v>3458862</v>
      </c>
      <c r="H340" s="8">
        <f t="shared" si="42"/>
        <v>2021</v>
      </c>
      <c r="I340" s="7"/>
      <c r="J340" s="16">
        <v>3458862</v>
      </c>
      <c r="K340" s="16">
        <v>2742934</v>
      </c>
      <c r="L340" s="17">
        <v>2780390</v>
      </c>
      <c r="M340" s="17">
        <v>2256004</v>
      </c>
      <c r="N340" s="17">
        <v>2170726</v>
      </c>
      <c r="O340" s="6"/>
      <c r="P340" s="6">
        <v>4925</v>
      </c>
      <c r="Q340" s="6">
        <v>4940</v>
      </c>
      <c r="R340" s="6">
        <v>4950</v>
      </c>
      <c r="S340" s="6">
        <v>5603</v>
      </c>
      <c r="T340" s="6">
        <v>5622</v>
      </c>
    </row>
    <row r="341" spans="1:20" x14ac:dyDescent="0.25">
      <c r="A341">
        <f t="shared" si="37"/>
        <v>51</v>
      </c>
      <c r="B341">
        <f t="shared" si="38"/>
        <v>51</v>
      </c>
      <c r="C341">
        <f t="shared" si="39"/>
        <v>55</v>
      </c>
      <c r="D341">
        <v>16206</v>
      </c>
      <c r="E341" t="s">
        <v>341</v>
      </c>
      <c r="F341" s="7">
        <f t="shared" si="40"/>
        <v>6275</v>
      </c>
      <c r="G341" s="6">
        <f t="shared" si="41"/>
        <v>3678282</v>
      </c>
      <c r="H341" s="8">
        <f t="shared" si="42"/>
        <v>2021</v>
      </c>
      <c r="I341" s="7"/>
      <c r="J341" s="16">
        <v>3678282</v>
      </c>
      <c r="K341" s="16">
        <v>3167254</v>
      </c>
      <c r="L341" s="17">
        <v>2905636</v>
      </c>
      <c r="M341" s="17">
        <v>2492587</v>
      </c>
      <c r="N341" s="17">
        <v>2383558</v>
      </c>
      <c r="O341" s="6"/>
      <c r="P341" s="6">
        <v>6275</v>
      </c>
      <c r="Q341" s="6">
        <v>6261</v>
      </c>
      <c r="R341" s="6">
        <v>6238</v>
      </c>
      <c r="S341" s="6">
        <v>6083</v>
      </c>
      <c r="T341" s="6">
        <v>6078</v>
      </c>
    </row>
    <row r="342" spans="1:20" x14ac:dyDescent="0.25">
      <c r="A342">
        <f t="shared" si="37"/>
        <v>46</v>
      </c>
      <c r="B342">
        <f t="shared" si="38"/>
        <v>46</v>
      </c>
      <c r="C342">
        <f t="shared" si="39"/>
        <v>34</v>
      </c>
      <c r="D342">
        <v>16207</v>
      </c>
      <c r="E342" t="s">
        <v>342</v>
      </c>
      <c r="F342" s="7">
        <f t="shared" si="40"/>
        <v>5718</v>
      </c>
      <c r="G342" s="6">
        <f t="shared" si="41"/>
        <v>3160556</v>
      </c>
      <c r="H342" s="8">
        <f t="shared" si="42"/>
        <v>2021</v>
      </c>
      <c r="I342" s="7"/>
      <c r="J342" s="16">
        <v>3160556</v>
      </c>
      <c r="K342" s="16">
        <v>2687108</v>
      </c>
      <c r="L342" s="17">
        <v>2388409</v>
      </c>
      <c r="M342" s="17">
        <v>2158144</v>
      </c>
      <c r="N342" s="17">
        <v>2247104</v>
      </c>
      <c r="O342" s="6"/>
      <c r="P342" s="6">
        <v>5718</v>
      </c>
      <c r="Q342" s="6">
        <v>5696</v>
      </c>
      <c r="R342" s="6">
        <v>5667</v>
      </c>
      <c r="S342" s="6">
        <v>5257</v>
      </c>
      <c r="T342" s="6">
        <v>5277</v>
      </c>
    </row>
    <row r="343" spans="1:20" x14ac:dyDescent="0.25">
      <c r="A343">
        <f t="shared" si="37"/>
        <v>260</v>
      </c>
      <c r="B343">
        <f t="shared" si="38"/>
        <v>260</v>
      </c>
      <c r="C343">
        <f t="shared" si="39"/>
        <v>277</v>
      </c>
      <c r="D343">
        <v>16301</v>
      </c>
      <c r="E343" t="s">
        <v>343</v>
      </c>
      <c r="F343" s="7">
        <f t="shared" si="40"/>
        <v>56499</v>
      </c>
      <c r="G343" s="6">
        <f t="shared" si="41"/>
        <v>18407343</v>
      </c>
      <c r="H343" s="8">
        <f t="shared" si="42"/>
        <v>2021</v>
      </c>
      <c r="I343" s="7"/>
      <c r="J343" s="16">
        <v>18407343</v>
      </c>
      <c r="K343" s="16">
        <v>15238270</v>
      </c>
      <c r="L343" s="17">
        <v>10869954</v>
      </c>
      <c r="M343" s="17">
        <v>11847288</v>
      </c>
      <c r="N343" s="17">
        <v>9362429</v>
      </c>
      <c r="O343" s="6"/>
      <c r="P343" s="6">
        <v>56499</v>
      </c>
      <c r="Q343" s="6">
        <v>56252</v>
      </c>
      <c r="R343" s="6">
        <v>55935</v>
      </c>
      <c r="S343" s="6">
        <v>53548</v>
      </c>
      <c r="T343" s="6">
        <v>53406</v>
      </c>
    </row>
    <row r="344" spans="1:20" x14ac:dyDescent="0.25">
      <c r="A344">
        <f t="shared" si="37"/>
        <v>209</v>
      </c>
      <c r="B344">
        <f t="shared" si="38"/>
        <v>209</v>
      </c>
      <c r="C344">
        <f t="shared" si="39"/>
        <v>199</v>
      </c>
      <c r="D344">
        <v>16302</v>
      </c>
      <c r="E344" t="s">
        <v>344</v>
      </c>
      <c r="F344" s="7">
        <f t="shared" si="40"/>
        <v>28569</v>
      </c>
      <c r="G344" s="6">
        <f t="shared" si="41"/>
        <v>8742887</v>
      </c>
      <c r="H344" s="8">
        <f t="shared" si="42"/>
        <v>2021</v>
      </c>
      <c r="I344" s="7"/>
      <c r="J344" s="16">
        <v>8742887</v>
      </c>
      <c r="K344" s="16">
        <v>7998279</v>
      </c>
      <c r="L344" s="17">
        <v>7080405</v>
      </c>
      <c r="M344" s="17">
        <v>6377195</v>
      </c>
      <c r="N344" s="17">
        <v>4425185</v>
      </c>
      <c r="O344" s="6"/>
      <c r="P344" s="6">
        <v>28569</v>
      </c>
      <c r="Q344" s="6">
        <v>28375</v>
      </c>
      <c r="R344" s="6">
        <v>28147</v>
      </c>
      <c r="S344" s="6">
        <v>26057</v>
      </c>
      <c r="T344" s="6">
        <v>25996</v>
      </c>
    </row>
    <row r="345" spans="1:20" x14ac:dyDescent="0.25">
      <c r="A345">
        <f t="shared" si="37"/>
        <v>103</v>
      </c>
      <c r="B345">
        <f t="shared" si="38"/>
        <v>103</v>
      </c>
      <c r="C345">
        <f t="shared" si="39"/>
        <v>59</v>
      </c>
      <c r="D345">
        <v>16303</v>
      </c>
      <c r="E345" t="s">
        <v>345</v>
      </c>
      <c r="F345" s="7">
        <f t="shared" si="40"/>
        <v>11565</v>
      </c>
      <c r="G345" s="6">
        <f t="shared" si="41"/>
        <v>3701236</v>
      </c>
      <c r="H345" s="8">
        <f t="shared" si="42"/>
        <v>2021</v>
      </c>
      <c r="I345" s="7"/>
      <c r="J345" s="16">
        <v>3701236</v>
      </c>
      <c r="K345" s="16">
        <v>3000475</v>
      </c>
      <c r="L345" s="17">
        <v>3494872</v>
      </c>
      <c r="M345" s="17">
        <v>3592893</v>
      </c>
      <c r="N345" s="17">
        <v>2927575</v>
      </c>
      <c r="O345" s="6"/>
      <c r="P345" s="6">
        <v>11565</v>
      </c>
      <c r="Q345" s="6">
        <v>11567</v>
      </c>
      <c r="R345" s="6">
        <v>11556</v>
      </c>
      <c r="S345" s="6">
        <v>11579</v>
      </c>
      <c r="T345" s="6">
        <v>11609</v>
      </c>
    </row>
    <row r="346" spans="1:20" x14ac:dyDescent="0.25">
      <c r="A346">
        <f t="shared" si="37"/>
        <v>38</v>
      </c>
      <c r="B346">
        <f t="shared" si="38"/>
        <v>38</v>
      </c>
      <c r="C346">
        <f t="shared" si="39"/>
        <v>16</v>
      </c>
      <c r="D346">
        <v>16304</v>
      </c>
      <c r="E346" t="s">
        <v>346</v>
      </c>
      <c r="F346" s="7">
        <f t="shared" si="40"/>
        <v>4693</v>
      </c>
      <c r="G346" s="6">
        <f t="shared" si="41"/>
        <v>2648297</v>
      </c>
      <c r="H346" s="8">
        <f t="shared" si="42"/>
        <v>2021</v>
      </c>
      <c r="I346" s="7"/>
      <c r="J346" s="16">
        <v>2648297</v>
      </c>
      <c r="K346" s="16">
        <v>2736100</v>
      </c>
      <c r="L346" s="17">
        <v>2262330</v>
      </c>
      <c r="M346" s="17">
        <v>2188762</v>
      </c>
      <c r="N346" s="17">
        <v>2041963</v>
      </c>
      <c r="O346" s="6"/>
      <c r="P346" s="6">
        <v>4693</v>
      </c>
      <c r="Q346" s="6">
        <v>4654</v>
      </c>
      <c r="R346" s="6">
        <v>4607</v>
      </c>
      <c r="S346" s="6">
        <v>4120</v>
      </c>
      <c r="T346" s="6">
        <v>4094</v>
      </c>
    </row>
    <row r="347" spans="1:20" x14ac:dyDescent="0.25">
      <c r="A347">
        <f t="shared" si="37"/>
        <v>113</v>
      </c>
      <c r="B347">
        <f t="shared" si="38"/>
        <v>113</v>
      </c>
      <c r="C347">
        <f t="shared" si="39"/>
        <v>166</v>
      </c>
      <c r="D347">
        <v>16305</v>
      </c>
      <c r="E347" t="s">
        <v>347</v>
      </c>
      <c r="F347" s="7">
        <f t="shared" si="40"/>
        <v>12261</v>
      </c>
      <c r="G347" s="6">
        <f t="shared" si="41"/>
        <v>6583591</v>
      </c>
      <c r="H347" s="8">
        <f t="shared" si="42"/>
        <v>2021</v>
      </c>
      <c r="I347" s="7"/>
      <c r="J347" s="16">
        <v>6583591</v>
      </c>
      <c r="K347" s="16">
        <v>5096777</v>
      </c>
      <c r="L347" s="17">
        <v>4561202</v>
      </c>
      <c r="M347" s="17">
        <v>3999034</v>
      </c>
      <c r="N347" s="17">
        <v>3450371</v>
      </c>
      <c r="O347" s="6"/>
      <c r="P347" s="6">
        <v>12261</v>
      </c>
      <c r="Q347" s="6">
        <v>12172</v>
      </c>
      <c r="R347" s="6">
        <v>12068</v>
      </c>
      <c r="S347" s="6">
        <v>11726</v>
      </c>
      <c r="T347" s="6">
        <v>11636</v>
      </c>
    </row>
  </sheetData>
  <sheetProtection sheet="1" objects="1" scenarios="1"/>
  <conditionalFormatting sqref="J3:N347">
    <cfRule type="cellIs" dxfId="11" priority="3" operator="equal">
      <formula>"No Recepcionado"</formula>
    </cfRule>
  </conditionalFormatting>
  <conditionalFormatting sqref="A3:A347">
    <cfRule type="duplicateValues" dxfId="10" priority="2"/>
  </conditionalFormatting>
  <conditionalFormatting sqref="C3:C347">
    <cfRule type="duplicateValues" dxfId="9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348"/>
  <sheetViews>
    <sheetView showGridLines="0" tabSelected="1" topLeftCell="B1" workbookViewId="0">
      <selection activeCell="B1" sqref="B1"/>
    </sheetView>
  </sheetViews>
  <sheetFormatPr baseColWidth="10" defaultColWidth="0" defaultRowHeight="15" zeroHeight="1" x14ac:dyDescent="0.25"/>
  <cols>
    <col min="1" max="1" width="11" hidden="1" customWidth="1"/>
    <col min="2" max="2" width="8.5703125" style="27" customWidth="1"/>
    <col min="3" max="3" width="22.140625" style="27" bestFit="1" customWidth="1"/>
    <col min="4" max="4" width="23.28515625" style="28" bestFit="1" customWidth="1"/>
    <col min="5" max="5" width="2.5703125" customWidth="1"/>
    <col min="6" max="16384" width="11" hidden="1"/>
  </cols>
  <sheetData>
    <row r="1" spans="1:11" ht="15.75" x14ac:dyDescent="0.25">
      <c r="B1" s="38" t="s">
        <v>374</v>
      </c>
      <c r="E1" s="2">
        <f>SUM(D3:D347)-SUM(DATA!F3:F347)</f>
        <v>0</v>
      </c>
    </row>
    <row r="2" spans="1:11" s="1" customFormat="1" ht="48.6" customHeight="1" x14ac:dyDescent="0.25">
      <c r="B2" s="29" t="s">
        <v>0</v>
      </c>
      <c r="C2" s="29" t="s">
        <v>1</v>
      </c>
      <c r="D2" s="29" t="s">
        <v>381</v>
      </c>
      <c r="G2"/>
      <c r="H2"/>
      <c r="I2"/>
      <c r="J2"/>
      <c r="K2"/>
    </row>
    <row r="3" spans="1:11" x14ac:dyDescent="0.25">
      <c r="A3">
        <v>1</v>
      </c>
      <c r="B3" s="30">
        <f>VLOOKUP(A3,DATA!$B$2:$F$347,3,0)</f>
        <v>12103</v>
      </c>
      <c r="C3" s="30" t="str">
        <f>VLOOKUP(A3,DATA!$B$2:$F$347,4,0)</f>
        <v>RÍO VERDE</v>
      </c>
      <c r="D3" s="31">
        <f>VLOOKUP(A3,DATA!$B$2:$F$347,5,0)</f>
        <v>212</v>
      </c>
      <c r="F3" s="9"/>
      <c r="G3" s="9"/>
    </row>
    <row r="4" spans="1:11" x14ac:dyDescent="0.25">
      <c r="A4">
        <v>2</v>
      </c>
      <c r="B4" s="30">
        <f>VLOOKUP(A4,DATA!$B$2:$F$347,3,0)</f>
        <v>12102</v>
      </c>
      <c r="C4" s="30" t="str">
        <f>VLOOKUP(A4,DATA!$B$2:$F$347,4,0)</f>
        <v>LAGUNA BLANCA</v>
      </c>
      <c r="D4" s="31">
        <f>VLOOKUP(A4,DATA!$B$2:$F$347,5,0)</f>
        <v>259</v>
      </c>
      <c r="F4" s="9"/>
      <c r="G4" s="9"/>
    </row>
    <row r="5" spans="1:11" x14ac:dyDescent="0.25">
      <c r="A5">
        <v>3</v>
      </c>
      <c r="B5" s="30">
        <f>VLOOKUP(A5,DATA!$B$2:$F$347,3,0)</f>
        <v>12303</v>
      </c>
      <c r="C5" s="30" t="str">
        <f>VLOOKUP(A5,DATA!$B$2:$F$347,4,0)</f>
        <v>TIMAUKEL</v>
      </c>
      <c r="D5" s="31">
        <f>VLOOKUP(A5,DATA!$B$2:$F$347,5,0)</f>
        <v>281</v>
      </c>
      <c r="F5" s="9"/>
      <c r="G5" s="9"/>
    </row>
    <row r="6" spans="1:11" x14ac:dyDescent="0.25">
      <c r="A6">
        <v>4</v>
      </c>
      <c r="B6" s="30">
        <f>VLOOKUP(A6,DATA!$B$2:$F$347,3,0)</f>
        <v>2202</v>
      </c>
      <c r="C6" s="30" t="str">
        <f>VLOOKUP(A6,DATA!$B$2:$F$347,4,0)</f>
        <v>OLLAGÜE</v>
      </c>
      <c r="D6" s="31">
        <f>VLOOKUP(A6,DATA!$B$2:$F$347,5,0)</f>
        <v>283</v>
      </c>
      <c r="F6" s="9"/>
      <c r="G6" s="9"/>
    </row>
    <row r="7" spans="1:11" x14ac:dyDescent="0.25">
      <c r="A7">
        <v>5</v>
      </c>
      <c r="B7" s="30">
        <f>VLOOKUP(A7,DATA!$B$2:$F$347,3,0)</f>
        <v>11303</v>
      </c>
      <c r="C7" s="30" t="str">
        <f>VLOOKUP(A7,DATA!$B$2:$F$347,4,0)</f>
        <v>TORTEL</v>
      </c>
      <c r="D7" s="31">
        <f>VLOOKUP(A7,DATA!$B$2:$F$347,5,0)</f>
        <v>576</v>
      </c>
      <c r="F7" s="9"/>
      <c r="G7" s="9"/>
    </row>
    <row r="8" spans="1:11" x14ac:dyDescent="0.25">
      <c r="A8">
        <v>6</v>
      </c>
      <c r="B8" s="30">
        <f>VLOOKUP(A8,DATA!$B$2:$F$347,3,0)</f>
        <v>11302</v>
      </c>
      <c r="C8" s="30" t="str">
        <f>VLOOKUP(A8,DATA!$B$2:$F$347,4,0)</f>
        <v>O´HIGGINS</v>
      </c>
      <c r="D8" s="31">
        <f>VLOOKUP(A8,DATA!$B$2:$F$347,5,0)</f>
        <v>665</v>
      </c>
      <c r="F8" s="9"/>
      <c r="G8" s="9"/>
    </row>
    <row r="9" spans="1:11" x14ac:dyDescent="0.25">
      <c r="A9">
        <v>7</v>
      </c>
      <c r="B9" s="30">
        <f>VLOOKUP(A9,DATA!$B$2:$F$347,3,0)</f>
        <v>12104</v>
      </c>
      <c r="C9" s="30" t="str">
        <f>VLOOKUP(A9,DATA!$B$2:$F$347,4,0)</f>
        <v>SAN GREGORIO</v>
      </c>
      <c r="D9" s="31">
        <f>VLOOKUP(A9,DATA!$B$2:$F$347,5,0)</f>
        <v>674</v>
      </c>
      <c r="F9" s="9"/>
      <c r="G9" s="9"/>
    </row>
    <row r="10" spans="1:11" x14ac:dyDescent="0.25">
      <c r="A10">
        <v>8</v>
      </c>
      <c r="B10" s="30">
        <f>VLOOKUP(A10,DATA!$B$2:$F$347,3,0)</f>
        <v>12302</v>
      </c>
      <c r="C10" s="30" t="str">
        <f>VLOOKUP(A10,DATA!$B$2:$F$347,4,0)</f>
        <v>PRIMAVERA</v>
      </c>
      <c r="D10" s="31">
        <f>VLOOKUP(A10,DATA!$B$2:$F$347,5,0)</f>
        <v>689</v>
      </c>
      <c r="F10" s="9"/>
      <c r="G10" s="9"/>
    </row>
    <row r="11" spans="1:11" x14ac:dyDescent="0.25">
      <c r="A11">
        <v>9</v>
      </c>
      <c r="B11" s="30">
        <f>VLOOKUP(A11,DATA!$B$2:$F$347,3,0)</f>
        <v>15202</v>
      </c>
      <c r="C11" s="30" t="str">
        <f>VLOOKUP(A11,DATA!$B$2:$F$347,4,0)</f>
        <v>GENERAL LAGOS</v>
      </c>
      <c r="D11" s="31">
        <f>VLOOKUP(A11,DATA!$B$2:$F$347,5,0)</f>
        <v>810</v>
      </c>
      <c r="F11" s="9"/>
      <c r="G11" s="9"/>
    </row>
    <row r="12" spans="1:11" x14ac:dyDescent="0.25">
      <c r="A12">
        <v>10</v>
      </c>
      <c r="B12" s="30">
        <f>VLOOKUP(A12,DATA!$B$2:$F$347,3,0)</f>
        <v>11102</v>
      </c>
      <c r="C12" s="30" t="str">
        <f>VLOOKUP(A12,DATA!$B$2:$F$347,4,0)</f>
        <v>LAGO VERDE</v>
      </c>
      <c r="D12" s="31">
        <f>VLOOKUP(A12,DATA!$B$2:$F$347,5,0)</f>
        <v>919</v>
      </c>
      <c r="F12" s="9"/>
      <c r="G12" s="9"/>
    </row>
    <row r="13" spans="1:11" x14ac:dyDescent="0.25">
      <c r="A13">
        <v>11</v>
      </c>
      <c r="B13" s="30">
        <f>VLOOKUP(A13,DATA!$B$2:$F$347,3,0)</f>
        <v>12402</v>
      </c>
      <c r="C13" s="30" t="str">
        <f>VLOOKUP(A13,DATA!$B$2:$F$347,4,0)</f>
        <v>TORRES DEL PAINE</v>
      </c>
      <c r="D13" s="31">
        <f>VLOOKUP(A13,DATA!$B$2:$F$347,5,0)</f>
        <v>1040</v>
      </c>
      <c r="F13" s="9"/>
      <c r="G13" s="9"/>
    </row>
    <row r="14" spans="1:11" x14ac:dyDescent="0.25">
      <c r="A14">
        <v>12</v>
      </c>
      <c r="B14" s="30">
        <f>VLOOKUP(A14,DATA!$B$2:$F$347,3,0)</f>
        <v>5104</v>
      </c>
      <c r="C14" s="30" t="str">
        <f>VLOOKUP(A14,DATA!$B$2:$F$347,4,0)</f>
        <v>JUAN FERNÁNDEZ</v>
      </c>
      <c r="D14" s="31">
        <f>VLOOKUP(A14,DATA!$B$2:$F$347,5,0)</f>
        <v>1053</v>
      </c>
      <c r="F14" s="9"/>
      <c r="G14" s="9"/>
    </row>
    <row r="15" spans="1:11" x14ac:dyDescent="0.25">
      <c r="A15">
        <v>13</v>
      </c>
      <c r="B15" s="30">
        <f>VLOOKUP(A15,DATA!$B$2:$F$347,3,0)</f>
        <v>15102</v>
      </c>
      <c r="C15" s="30" t="str">
        <f>VLOOKUP(A15,DATA!$B$2:$F$347,4,0)</f>
        <v>CAMARONES</v>
      </c>
      <c r="D15" s="31">
        <f>VLOOKUP(A15,DATA!$B$2:$F$347,5,0)</f>
        <v>1239</v>
      </c>
      <c r="F15" s="9"/>
      <c r="G15" s="9"/>
    </row>
    <row r="16" spans="1:11" x14ac:dyDescent="0.25">
      <c r="A16">
        <v>14</v>
      </c>
      <c r="B16" s="30">
        <f>VLOOKUP(A16,DATA!$B$2:$F$347,3,0)</f>
        <v>1402</v>
      </c>
      <c r="C16" s="30" t="str">
        <f>VLOOKUP(A16,DATA!$B$2:$F$347,4,0)</f>
        <v>CAMIÑA</v>
      </c>
      <c r="D16" s="31">
        <f>VLOOKUP(A16,DATA!$B$2:$F$347,5,0)</f>
        <v>1384</v>
      </c>
      <c r="F16" s="9"/>
      <c r="G16" s="9"/>
    </row>
    <row r="17" spans="1:7" x14ac:dyDescent="0.25">
      <c r="A17">
        <v>15</v>
      </c>
      <c r="B17" s="30">
        <f>VLOOKUP(A17,DATA!$B$2:$F$347,3,0)</f>
        <v>1403</v>
      </c>
      <c r="C17" s="30" t="str">
        <f>VLOOKUP(A17,DATA!$B$2:$F$347,4,0)</f>
        <v>COLCHANE</v>
      </c>
      <c r="D17" s="31">
        <f>VLOOKUP(A17,DATA!$B$2:$F$347,5,0)</f>
        <v>1588</v>
      </c>
      <c r="F17" s="9"/>
      <c r="G17" s="9"/>
    </row>
    <row r="18" spans="1:7" x14ac:dyDescent="0.25">
      <c r="A18">
        <v>16</v>
      </c>
      <c r="B18" s="30">
        <f>VLOOKUP(A18,DATA!$B$2:$F$347,3,0)</f>
        <v>11203</v>
      </c>
      <c r="C18" s="30" t="str">
        <f>VLOOKUP(A18,DATA!$B$2:$F$347,4,0)</f>
        <v>GUAITECAS</v>
      </c>
      <c r="D18" s="31">
        <f>VLOOKUP(A18,DATA!$B$2:$F$347,5,0)</f>
        <v>1604</v>
      </c>
      <c r="F18" s="9"/>
      <c r="G18" s="9"/>
    </row>
    <row r="19" spans="1:7" x14ac:dyDescent="0.25">
      <c r="A19">
        <v>17</v>
      </c>
      <c r="B19" s="30">
        <f>VLOOKUP(A19,DATA!$B$2:$F$347,3,0)</f>
        <v>2103</v>
      </c>
      <c r="C19" s="30" t="str">
        <f>VLOOKUP(A19,DATA!$B$2:$F$347,4,0)</f>
        <v>SIERRA GORDA</v>
      </c>
      <c r="D19" s="31">
        <f>VLOOKUP(A19,DATA!$B$2:$F$347,5,0)</f>
        <v>1772</v>
      </c>
      <c r="F19" s="9"/>
      <c r="G19" s="9"/>
    </row>
    <row r="20" spans="1:7" x14ac:dyDescent="0.25">
      <c r="A20">
        <v>18</v>
      </c>
      <c r="B20" s="30">
        <f>VLOOKUP(A20,DATA!$B$2:$F$347,3,0)</f>
        <v>10404</v>
      </c>
      <c r="C20" s="30" t="str">
        <f>VLOOKUP(A20,DATA!$B$2:$F$347,4,0)</f>
        <v>PALENA</v>
      </c>
      <c r="D20" s="31">
        <f>VLOOKUP(A20,DATA!$B$2:$F$347,5,0)</f>
        <v>1826</v>
      </c>
      <c r="F20" s="9"/>
      <c r="G20" s="9"/>
    </row>
    <row r="21" spans="1:7" x14ac:dyDescent="0.25">
      <c r="A21">
        <v>19</v>
      </c>
      <c r="B21" s="30">
        <f>VLOOKUP(A21,DATA!$B$2:$F$347,3,0)</f>
        <v>12201</v>
      </c>
      <c r="C21" s="30" t="str">
        <f>VLOOKUP(A21,DATA!$B$2:$F$347,4,0)</f>
        <v>CABO DE HORNOS</v>
      </c>
      <c r="D21" s="31">
        <f>VLOOKUP(A21,DATA!$B$2:$F$347,5,0)</f>
        <v>1983</v>
      </c>
      <c r="F21" s="9"/>
      <c r="G21" s="9"/>
    </row>
    <row r="22" spans="1:7" x14ac:dyDescent="0.25">
      <c r="A22">
        <v>20</v>
      </c>
      <c r="B22" s="30">
        <f>VLOOKUP(A22,DATA!$B$2:$F$347,3,0)</f>
        <v>15201</v>
      </c>
      <c r="C22" s="30" t="str">
        <f>VLOOKUP(A22,DATA!$B$2:$F$347,4,0)</f>
        <v>PUTRE</v>
      </c>
      <c r="D22" s="31">
        <f>VLOOKUP(A22,DATA!$B$2:$F$347,5,0)</f>
        <v>2536</v>
      </c>
      <c r="F22" s="9"/>
      <c r="G22" s="9"/>
    </row>
    <row r="23" spans="1:7" x14ac:dyDescent="0.25">
      <c r="A23">
        <v>21</v>
      </c>
      <c r="B23" s="30">
        <f>VLOOKUP(A23,DATA!$B$2:$F$347,3,0)</f>
        <v>11402</v>
      </c>
      <c r="C23" s="30" t="str">
        <f>VLOOKUP(A23,DATA!$B$2:$F$347,4,0)</f>
        <v>RÍO IBÁÑEZ</v>
      </c>
      <c r="D23" s="31">
        <f>VLOOKUP(A23,DATA!$B$2:$F$347,5,0)</f>
        <v>2705</v>
      </c>
      <c r="F23" s="9"/>
      <c r="G23" s="9"/>
    </row>
    <row r="24" spans="1:7" x14ac:dyDescent="0.25">
      <c r="A24">
        <v>22</v>
      </c>
      <c r="B24" s="30">
        <f>VLOOKUP(A24,DATA!$B$2:$F$347,3,0)</f>
        <v>10402</v>
      </c>
      <c r="C24" s="30" t="str">
        <f>VLOOKUP(A24,DATA!$B$2:$F$347,4,0)</f>
        <v>FUTALEUFÚ</v>
      </c>
      <c r="D24" s="31">
        <f>VLOOKUP(A24,DATA!$B$2:$F$347,5,0)</f>
        <v>2835</v>
      </c>
      <c r="F24" s="9"/>
      <c r="G24" s="9"/>
    </row>
    <row r="25" spans="1:7" x14ac:dyDescent="0.25">
      <c r="A25">
        <v>23</v>
      </c>
      <c r="B25" s="30">
        <f>VLOOKUP(A25,DATA!$B$2:$F$347,3,0)</f>
        <v>1404</v>
      </c>
      <c r="C25" s="30" t="str">
        <f>VLOOKUP(A25,DATA!$B$2:$F$347,4,0)</f>
        <v>HUARA</v>
      </c>
      <c r="D25" s="31">
        <f>VLOOKUP(A25,DATA!$B$2:$F$347,5,0)</f>
        <v>3043</v>
      </c>
      <c r="F25" s="9"/>
      <c r="G25" s="9"/>
    </row>
    <row r="26" spans="1:7" x14ac:dyDescent="0.25">
      <c r="A26">
        <v>24</v>
      </c>
      <c r="B26" s="30">
        <f>VLOOKUP(A26,DATA!$B$2:$F$347,3,0)</f>
        <v>6202</v>
      </c>
      <c r="C26" s="30" t="str">
        <f>VLOOKUP(A26,DATA!$B$2:$F$347,4,0)</f>
        <v>LA ESTRELLA</v>
      </c>
      <c r="D26" s="31">
        <f>VLOOKUP(A26,DATA!$B$2:$F$347,5,0)</f>
        <v>3113</v>
      </c>
      <c r="F26" s="9"/>
      <c r="G26" s="9"/>
    </row>
    <row r="27" spans="1:7" x14ac:dyDescent="0.25">
      <c r="A27">
        <v>25</v>
      </c>
      <c r="B27" s="30">
        <f>VLOOKUP(A27,DATA!$B$2:$F$347,3,0)</f>
        <v>6309</v>
      </c>
      <c r="C27" s="30" t="str">
        <f>VLOOKUP(A27,DATA!$B$2:$F$347,4,0)</f>
        <v>PUMANQUE</v>
      </c>
      <c r="D27" s="31">
        <f>VLOOKUP(A27,DATA!$B$2:$F$347,5,0)</f>
        <v>3532</v>
      </c>
      <c r="F27" s="9"/>
      <c r="G27" s="9"/>
    </row>
    <row r="28" spans="1:7" x14ac:dyDescent="0.25">
      <c r="A28">
        <v>26</v>
      </c>
      <c r="B28" s="30">
        <f>VLOOKUP(A28,DATA!$B$2:$F$347,3,0)</f>
        <v>8310</v>
      </c>
      <c r="C28" s="30" t="str">
        <f>VLOOKUP(A28,DATA!$B$2:$F$347,4,0)</f>
        <v>SAN ROSENDO</v>
      </c>
      <c r="D28" s="31">
        <f>VLOOKUP(A28,DATA!$B$2:$F$347,5,0)</f>
        <v>3595</v>
      </c>
      <c r="F28" s="9"/>
      <c r="G28" s="9"/>
    </row>
    <row r="29" spans="1:7" x14ac:dyDescent="0.25">
      <c r="A29">
        <v>27</v>
      </c>
      <c r="B29" s="30">
        <f>VLOOKUP(A29,DATA!$B$2:$F$347,3,0)</f>
        <v>11301</v>
      </c>
      <c r="C29" s="30" t="str">
        <f>VLOOKUP(A29,DATA!$B$2:$F$347,4,0)</f>
        <v>COCHRANE</v>
      </c>
      <c r="D29" s="31">
        <f>VLOOKUP(A29,DATA!$B$2:$F$347,5,0)</f>
        <v>3704</v>
      </c>
      <c r="F29" s="9"/>
      <c r="G29" s="9"/>
    </row>
    <row r="30" spans="1:7" x14ac:dyDescent="0.25">
      <c r="A30">
        <v>28</v>
      </c>
      <c r="B30" s="30">
        <f>VLOOKUP(A30,DATA!$B$2:$F$347,3,0)</f>
        <v>10103</v>
      </c>
      <c r="C30" s="30" t="str">
        <f>VLOOKUP(A30,DATA!$B$2:$F$347,4,0)</f>
        <v>COCHAMÓ</v>
      </c>
      <c r="D30" s="31">
        <f>VLOOKUP(A30,DATA!$B$2:$F$347,5,0)</f>
        <v>3991</v>
      </c>
      <c r="F30" s="9"/>
      <c r="G30" s="9"/>
    </row>
    <row r="31" spans="1:7" x14ac:dyDescent="0.25">
      <c r="A31">
        <v>29</v>
      </c>
      <c r="B31" s="30">
        <f>VLOOKUP(A31,DATA!$B$2:$F$347,3,0)</f>
        <v>10204</v>
      </c>
      <c r="C31" s="30" t="str">
        <f>VLOOKUP(A31,DATA!$B$2:$F$347,4,0)</f>
        <v>CURACO DE VÉLEZ</v>
      </c>
      <c r="D31" s="31">
        <f>VLOOKUP(A31,DATA!$B$2:$F$347,5,0)</f>
        <v>4086</v>
      </c>
      <c r="F31" s="9"/>
      <c r="G31" s="9"/>
    </row>
    <row r="32" spans="1:7" x14ac:dyDescent="0.25">
      <c r="A32">
        <v>30</v>
      </c>
      <c r="B32" s="30">
        <f>VLOOKUP(A32,DATA!$B$2:$F$347,3,0)</f>
        <v>8308</v>
      </c>
      <c r="C32" s="30" t="str">
        <f>VLOOKUP(A32,DATA!$B$2:$F$347,4,0)</f>
        <v>QUILACO</v>
      </c>
      <c r="D32" s="31">
        <f>VLOOKUP(A32,DATA!$B$2:$F$347,5,0)</f>
        <v>4186</v>
      </c>
      <c r="F32" s="9"/>
      <c r="G32" s="9"/>
    </row>
    <row r="33" spans="1:7" x14ac:dyDescent="0.25">
      <c r="A33">
        <v>31</v>
      </c>
      <c r="B33" s="30">
        <f>VLOOKUP(A33,DATA!$B$2:$F$347,3,0)</f>
        <v>7104</v>
      </c>
      <c r="C33" s="30" t="str">
        <f>VLOOKUP(A33,DATA!$B$2:$F$347,4,0)</f>
        <v>EMPEDRADO</v>
      </c>
      <c r="D33" s="31">
        <f>VLOOKUP(A33,DATA!$B$2:$F$347,5,0)</f>
        <v>4196</v>
      </c>
      <c r="F33" s="9"/>
      <c r="G33" s="9"/>
    </row>
    <row r="34" spans="1:7" x14ac:dyDescent="0.25">
      <c r="A34">
        <v>32</v>
      </c>
      <c r="B34" s="30">
        <f>VLOOKUP(A34,DATA!$B$2:$F$347,3,0)</f>
        <v>10206</v>
      </c>
      <c r="C34" s="30" t="str">
        <f>VLOOKUP(A34,DATA!$B$2:$F$347,4,0)</f>
        <v>PUQUELDÓN</v>
      </c>
      <c r="D34" s="31">
        <f>VLOOKUP(A34,DATA!$B$2:$F$347,5,0)</f>
        <v>4199</v>
      </c>
      <c r="F34" s="9"/>
      <c r="G34" s="9"/>
    </row>
    <row r="35" spans="1:7" x14ac:dyDescent="0.25">
      <c r="A35">
        <v>33</v>
      </c>
      <c r="B35" s="30">
        <f>VLOOKUP(A35,DATA!$B$2:$F$347,3,0)</f>
        <v>8302</v>
      </c>
      <c r="C35" s="30" t="str">
        <f>VLOOKUP(A35,DATA!$B$2:$F$347,4,0)</f>
        <v>ANTUCO</v>
      </c>
      <c r="D35" s="31">
        <f>VLOOKUP(A35,DATA!$B$2:$F$347,5,0)</f>
        <v>4312</v>
      </c>
      <c r="F35" s="9"/>
      <c r="G35" s="9"/>
    </row>
    <row r="36" spans="1:7" x14ac:dyDescent="0.25">
      <c r="A36">
        <v>34</v>
      </c>
      <c r="B36" s="30">
        <f>VLOOKUP(A36,DATA!$B$2:$F$347,3,0)</f>
        <v>4305</v>
      </c>
      <c r="C36" s="30" t="str">
        <f>VLOOKUP(A36,DATA!$B$2:$F$347,4,0)</f>
        <v>RÍO HURTADO</v>
      </c>
      <c r="D36" s="31">
        <f>VLOOKUP(A36,DATA!$B$2:$F$347,5,0)</f>
        <v>4361</v>
      </c>
      <c r="F36" s="9"/>
      <c r="G36" s="9"/>
    </row>
    <row r="37" spans="1:7" x14ac:dyDescent="0.25">
      <c r="A37">
        <v>35</v>
      </c>
      <c r="B37" s="30">
        <f>VLOOKUP(A37,DATA!$B$2:$F$347,3,0)</f>
        <v>7309</v>
      </c>
      <c r="C37" s="30" t="str">
        <f>VLOOKUP(A37,DATA!$B$2:$F$347,4,0)</f>
        <v>VICHUQUÉN</v>
      </c>
      <c r="D37" s="31">
        <f>VLOOKUP(A37,DATA!$B$2:$F$347,5,0)</f>
        <v>4365</v>
      </c>
      <c r="F37" s="9"/>
      <c r="G37" s="9"/>
    </row>
    <row r="38" spans="1:7" x14ac:dyDescent="0.25">
      <c r="A38">
        <v>36</v>
      </c>
      <c r="B38" s="30">
        <f>VLOOKUP(A38,DATA!$B$2:$F$347,3,0)</f>
        <v>4104</v>
      </c>
      <c r="C38" s="30" t="str">
        <f>VLOOKUP(A38,DATA!$B$2:$F$347,4,0)</f>
        <v>LA HIGUERA</v>
      </c>
      <c r="D38" s="31">
        <f>VLOOKUP(A38,DATA!$B$2:$F$347,5,0)</f>
        <v>4478</v>
      </c>
      <c r="F38" s="9"/>
      <c r="G38" s="9"/>
    </row>
    <row r="39" spans="1:7" x14ac:dyDescent="0.25">
      <c r="A39">
        <v>37</v>
      </c>
      <c r="B39" s="30">
        <f>VLOOKUP(A39,DATA!$B$2:$F$347,3,0)</f>
        <v>4105</v>
      </c>
      <c r="C39" s="30" t="str">
        <f>VLOOKUP(A39,DATA!$B$2:$F$347,4,0)</f>
        <v>PAIGUANO</v>
      </c>
      <c r="D39" s="31">
        <f>VLOOKUP(A39,DATA!$B$2:$F$347,5,0)</f>
        <v>4690</v>
      </c>
      <c r="F39" s="9"/>
      <c r="G39" s="9"/>
    </row>
    <row r="40" spans="1:7" x14ac:dyDescent="0.25">
      <c r="A40">
        <v>38</v>
      </c>
      <c r="B40" s="30">
        <f>VLOOKUP(A40,DATA!$B$2:$F$347,3,0)</f>
        <v>16304</v>
      </c>
      <c r="C40" s="30" t="str">
        <f>VLOOKUP(A40,DATA!$B$2:$F$347,4,0)</f>
        <v>SAN FABIÁN</v>
      </c>
      <c r="D40" s="31">
        <f>VLOOKUP(A40,DATA!$B$2:$F$347,5,0)</f>
        <v>4693</v>
      </c>
      <c r="F40" s="9"/>
      <c r="G40" s="9"/>
    </row>
    <row r="41" spans="1:7" x14ac:dyDescent="0.25">
      <c r="A41">
        <v>39</v>
      </c>
      <c r="B41" s="30">
        <f>VLOOKUP(A41,DATA!$B$2:$F$347,3,0)</f>
        <v>16205</v>
      </c>
      <c r="C41" s="30" t="str">
        <f>VLOOKUP(A41,DATA!$B$2:$F$347,4,0)</f>
        <v>PORTEZUELO</v>
      </c>
      <c r="D41" s="31">
        <f>VLOOKUP(A41,DATA!$B$2:$F$347,5,0)</f>
        <v>4925</v>
      </c>
      <c r="F41" s="9"/>
      <c r="G41" s="9"/>
    </row>
    <row r="42" spans="1:7" x14ac:dyDescent="0.25">
      <c r="A42">
        <v>40</v>
      </c>
      <c r="B42" s="30">
        <f>VLOOKUP(A42,DATA!$B$2:$F$347,3,0)</f>
        <v>10401</v>
      </c>
      <c r="C42" s="30" t="str">
        <f>VLOOKUP(A42,DATA!$B$2:$F$347,4,0)</f>
        <v>CHAITÉN</v>
      </c>
      <c r="D42" s="31">
        <f>VLOOKUP(A42,DATA!$B$2:$F$347,5,0)</f>
        <v>5033</v>
      </c>
      <c r="F42" s="9"/>
      <c r="G42" s="9"/>
    </row>
    <row r="43" spans="1:7" x14ac:dyDescent="0.25">
      <c r="A43">
        <v>41</v>
      </c>
      <c r="B43" s="30">
        <f>VLOOKUP(A43,DATA!$B$2:$F$347,3,0)</f>
        <v>11401</v>
      </c>
      <c r="C43" s="30" t="str">
        <f>VLOOKUP(A43,DATA!$B$2:$F$347,4,0)</f>
        <v>CHILE CHICO</v>
      </c>
      <c r="D43" s="31">
        <f>VLOOKUP(A43,DATA!$B$2:$F$347,5,0)</f>
        <v>5138</v>
      </c>
      <c r="F43" s="9"/>
      <c r="G43" s="9"/>
    </row>
    <row r="44" spans="1:7" x14ac:dyDescent="0.25">
      <c r="A44">
        <v>42</v>
      </c>
      <c r="B44" s="30">
        <f>VLOOKUP(A44,DATA!$B$2:$F$347,3,0)</f>
        <v>16202</v>
      </c>
      <c r="C44" s="30" t="str">
        <f>VLOOKUP(A44,DATA!$B$2:$F$347,4,0)</f>
        <v>COBQUECURA</v>
      </c>
      <c r="D44" s="31">
        <f>VLOOKUP(A44,DATA!$B$2:$F$347,5,0)</f>
        <v>5265</v>
      </c>
      <c r="F44" s="9"/>
      <c r="G44" s="9"/>
    </row>
    <row r="45" spans="1:7" x14ac:dyDescent="0.25">
      <c r="A45">
        <v>43</v>
      </c>
      <c r="B45" s="30">
        <f>VLOOKUP(A45,DATA!$B$2:$F$347,3,0)</f>
        <v>16204</v>
      </c>
      <c r="C45" s="30" t="str">
        <f>VLOOKUP(A45,DATA!$B$2:$F$347,4,0)</f>
        <v>NINHUE</v>
      </c>
      <c r="D45" s="31">
        <f>VLOOKUP(A45,DATA!$B$2:$F$347,5,0)</f>
        <v>5402</v>
      </c>
      <c r="F45" s="9"/>
      <c r="G45" s="9"/>
    </row>
    <row r="46" spans="1:7" x14ac:dyDescent="0.25">
      <c r="A46">
        <v>44</v>
      </c>
      <c r="B46" s="30">
        <f>VLOOKUP(A46,DATA!$B$2:$F$347,3,0)</f>
        <v>14102</v>
      </c>
      <c r="C46" s="30" t="str">
        <f>VLOOKUP(A46,DATA!$B$2:$F$347,4,0)</f>
        <v>CORRAL</v>
      </c>
      <c r="D46" s="31">
        <f>VLOOKUP(A46,DATA!$B$2:$F$347,5,0)</f>
        <v>5445</v>
      </c>
      <c r="F46" s="9"/>
      <c r="G46" s="9"/>
    </row>
    <row r="47" spans="1:7" x14ac:dyDescent="0.25">
      <c r="A47">
        <v>45</v>
      </c>
      <c r="B47" s="30">
        <f>VLOOKUP(A47,DATA!$B$2:$F$347,3,0)</f>
        <v>10207</v>
      </c>
      <c r="C47" s="30" t="str">
        <f>VLOOKUP(A47,DATA!$B$2:$F$347,4,0)</f>
        <v>QUEILÉN</v>
      </c>
      <c r="D47" s="31">
        <f>VLOOKUP(A47,DATA!$B$2:$F$347,5,0)</f>
        <v>5547</v>
      </c>
      <c r="F47" s="9"/>
      <c r="G47" s="9"/>
    </row>
    <row r="48" spans="1:7" x14ac:dyDescent="0.25">
      <c r="A48">
        <v>46</v>
      </c>
      <c r="B48" s="30">
        <f>VLOOKUP(A48,DATA!$B$2:$F$347,3,0)</f>
        <v>16207</v>
      </c>
      <c r="C48" s="30" t="str">
        <f>VLOOKUP(A48,DATA!$B$2:$F$347,4,0)</f>
        <v>TREHUACO</v>
      </c>
      <c r="D48" s="31">
        <f>VLOOKUP(A48,DATA!$B$2:$F$347,5,0)</f>
        <v>5718</v>
      </c>
      <c r="F48" s="9"/>
      <c r="G48" s="9"/>
    </row>
    <row r="49" spans="1:7" x14ac:dyDescent="0.25">
      <c r="A49">
        <v>47</v>
      </c>
      <c r="B49" s="30">
        <f>VLOOKUP(A49,DATA!$B$2:$F$347,3,0)</f>
        <v>3302</v>
      </c>
      <c r="C49" s="30" t="str">
        <f>VLOOKUP(A49,DATA!$B$2:$F$347,4,0)</f>
        <v>ALTO DEL CARMEN</v>
      </c>
      <c r="D49" s="31">
        <f>VLOOKUP(A49,DATA!$B$2:$F$347,5,0)</f>
        <v>5754</v>
      </c>
      <c r="F49" s="9"/>
      <c r="G49" s="9"/>
    </row>
    <row r="50" spans="1:7" x14ac:dyDescent="0.25">
      <c r="A50">
        <v>48</v>
      </c>
      <c r="B50" s="30">
        <f>VLOOKUP(A50,DATA!$B$2:$F$347,3,0)</f>
        <v>11202</v>
      </c>
      <c r="C50" s="30" t="str">
        <f>VLOOKUP(A50,DATA!$B$2:$F$347,4,0)</f>
        <v>CISNES</v>
      </c>
      <c r="D50" s="31">
        <f>VLOOKUP(A50,DATA!$B$2:$F$347,5,0)</f>
        <v>5845</v>
      </c>
      <c r="F50" s="9"/>
      <c r="G50" s="9"/>
    </row>
    <row r="51" spans="1:7" x14ac:dyDescent="0.25">
      <c r="A51">
        <v>49</v>
      </c>
      <c r="B51" s="30">
        <f>VLOOKUP(A51,DATA!$B$2:$F$347,3,0)</f>
        <v>1405</v>
      </c>
      <c r="C51" s="30" t="str">
        <f>VLOOKUP(A51,DATA!$B$2:$F$347,4,0)</f>
        <v>PICA</v>
      </c>
      <c r="D51" s="31">
        <f>VLOOKUP(A51,DATA!$B$2:$F$347,5,0)</f>
        <v>6085</v>
      </c>
      <c r="F51" s="9"/>
      <c r="G51" s="9"/>
    </row>
    <row r="52" spans="1:7" x14ac:dyDescent="0.25">
      <c r="A52">
        <v>50</v>
      </c>
      <c r="B52" s="30">
        <f>VLOOKUP(A52,DATA!$B$2:$F$347,3,0)</f>
        <v>5403</v>
      </c>
      <c r="C52" s="30" t="str">
        <f>VLOOKUP(A52,DATA!$B$2:$F$347,4,0)</f>
        <v>PAPUDO</v>
      </c>
      <c r="D52" s="31">
        <f>VLOOKUP(A52,DATA!$B$2:$F$347,5,0)</f>
        <v>6270</v>
      </c>
      <c r="F52" s="9"/>
      <c r="G52" s="9"/>
    </row>
    <row r="53" spans="1:7" x14ac:dyDescent="0.25">
      <c r="A53">
        <v>51</v>
      </c>
      <c r="B53" s="30">
        <f>VLOOKUP(A53,DATA!$B$2:$F$347,3,0)</f>
        <v>16206</v>
      </c>
      <c r="C53" s="30" t="str">
        <f>VLOOKUP(A53,DATA!$B$2:$F$347,4,0)</f>
        <v>RÁNQUIL</v>
      </c>
      <c r="D53" s="31">
        <f>VLOOKUP(A53,DATA!$B$2:$F$347,5,0)</f>
        <v>6275</v>
      </c>
      <c r="F53" s="9"/>
      <c r="G53" s="9"/>
    </row>
    <row r="54" spans="1:7" x14ac:dyDescent="0.25">
      <c r="A54">
        <v>52</v>
      </c>
      <c r="B54" s="30">
        <f>VLOOKUP(A54,DATA!$B$2:$F$347,3,0)</f>
        <v>9110</v>
      </c>
      <c r="C54" s="30" t="str">
        <f>VLOOKUP(A54,DATA!$B$2:$F$347,4,0)</f>
        <v>MELIPEUCO</v>
      </c>
      <c r="D54" s="31">
        <f>VLOOKUP(A54,DATA!$B$2:$F$347,5,0)</f>
        <v>6283</v>
      </c>
      <c r="F54" s="9"/>
      <c r="G54" s="9"/>
    </row>
    <row r="55" spans="1:7" x14ac:dyDescent="0.25">
      <c r="A55">
        <v>53</v>
      </c>
      <c r="B55" s="30">
        <f>VLOOKUP(A55,DATA!$B$2:$F$347,3,0)</f>
        <v>6206</v>
      </c>
      <c r="C55" s="30" t="str">
        <f>VLOOKUP(A55,DATA!$B$2:$F$347,4,0)</f>
        <v>PAREDONES</v>
      </c>
      <c r="D55" s="31">
        <f>VLOOKUP(A55,DATA!$B$2:$F$347,5,0)</f>
        <v>6335</v>
      </c>
      <c r="F55" s="9"/>
      <c r="G55" s="9"/>
    </row>
    <row r="56" spans="1:7" x14ac:dyDescent="0.25">
      <c r="A56">
        <v>54</v>
      </c>
      <c r="B56" s="30">
        <f>VLOOKUP(A56,DATA!$B$2:$F$347,3,0)</f>
        <v>8204</v>
      </c>
      <c r="C56" s="30" t="str">
        <f>VLOOKUP(A56,DATA!$B$2:$F$347,4,0)</f>
        <v>CONTULMO</v>
      </c>
      <c r="D56" s="31">
        <f>VLOOKUP(A56,DATA!$B$2:$F$347,5,0)</f>
        <v>6340</v>
      </c>
      <c r="F56" s="9"/>
      <c r="G56" s="9"/>
    </row>
    <row r="57" spans="1:7" x14ac:dyDescent="0.25">
      <c r="A57">
        <v>55</v>
      </c>
      <c r="B57" s="30">
        <f>VLOOKUP(A57,DATA!$B$2:$F$347,3,0)</f>
        <v>2302</v>
      </c>
      <c r="C57" s="30" t="str">
        <f>VLOOKUP(A57,DATA!$B$2:$F$347,4,0)</f>
        <v>MARÍA ELENA</v>
      </c>
      <c r="D57" s="31">
        <f>VLOOKUP(A57,DATA!$B$2:$F$347,5,0)</f>
        <v>6773</v>
      </c>
      <c r="F57" s="9"/>
      <c r="G57" s="9"/>
    </row>
    <row r="58" spans="1:7" x14ac:dyDescent="0.25">
      <c r="A58">
        <v>56</v>
      </c>
      <c r="B58" s="30">
        <f>VLOOKUP(A58,DATA!$B$2:$F$347,3,0)</f>
        <v>8314</v>
      </c>
      <c r="C58" s="30" t="str">
        <f>VLOOKUP(A58,DATA!$B$2:$F$347,4,0)</f>
        <v>ALTO BIOBÍO</v>
      </c>
      <c r="D58" s="31">
        <f>VLOOKUP(A58,DATA!$B$2:$F$347,5,0)</f>
        <v>6789</v>
      </c>
      <c r="F58" s="9"/>
      <c r="G58" s="9"/>
    </row>
    <row r="59" spans="1:7" x14ac:dyDescent="0.25">
      <c r="A59">
        <v>57</v>
      </c>
      <c r="B59" s="30">
        <f>VLOOKUP(A59,DATA!$B$2:$F$347,3,0)</f>
        <v>6203</v>
      </c>
      <c r="C59" s="30" t="str">
        <f>VLOOKUP(A59,DATA!$B$2:$F$347,4,0)</f>
        <v>LITUECHE</v>
      </c>
      <c r="D59" s="31">
        <f>VLOOKUP(A59,DATA!$B$2:$F$347,5,0)</f>
        <v>6820</v>
      </c>
      <c r="F59" s="9"/>
      <c r="G59" s="9"/>
    </row>
    <row r="60" spans="1:7" x14ac:dyDescent="0.25">
      <c r="A60">
        <v>58</v>
      </c>
      <c r="B60" s="30">
        <f>VLOOKUP(A60,DATA!$B$2:$F$347,3,0)</f>
        <v>6205</v>
      </c>
      <c r="C60" s="30" t="str">
        <f>VLOOKUP(A60,DATA!$B$2:$F$347,4,0)</f>
        <v>NAVIDAD</v>
      </c>
      <c r="D60" s="31">
        <f>VLOOKUP(A60,DATA!$B$2:$F$347,5,0)</f>
        <v>6968</v>
      </c>
      <c r="F60" s="9"/>
      <c r="G60" s="9"/>
    </row>
    <row r="61" spans="1:7" x14ac:dyDescent="0.25">
      <c r="A61">
        <v>59</v>
      </c>
      <c r="B61" s="30">
        <f>VLOOKUP(A61,DATA!$B$2:$F$347,3,0)</f>
        <v>7303</v>
      </c>
      <c r="C61" s="30" t="str">
        <f>VLOOKUP(A61,DATA!$B$2:$F$347,4,0)</f>
        <v>LICANTÉN</v>
      </c>
      <c r="D61" s="31">
        <f>VLOOKUP(A61,DATA!$B$2:$F$347,5,0)</f>
        <v>6993</v>
      </c>
      <c r="F61" s="9"/>
      <c r="G61" s="9"/>
    </row>
    <row r="62" spans="1:7" x14ac:dyDescent="0.25">
      <c r="A62">
        <v>60</v>
      </c>
      <c r="B62" s="30">
        <f>VLOOKUP(A62,DATA!$B$2:$F$347,3,0)</f>
        <v>9113</v>
      </c>
      <c r="C62" s="30" t="str">
        <f>VLOOKUP(A62,DATA!$B$2:$F$347,4,0)</f>
        <v>PERQUENCO</v>
      </c>
      <c r="D62" s="31">
        <f>VLOOKUP(A62,DATA!$B$2:$F$347,5,0)</f>
        <v>7241</v>
      </c>
      <c r="F62" s="9"/>
      <c r="G62" s="9"/>
    </row>
    <row r="63" spans="1:7" x14ac:dyDescent="0.25">
      <c r="A63">
        <v>61</v>
      </c>
      <c r="B63" s="30">
        <f>VLOOKUP(A63,DATA!$B$2:$F$347,3,0)</f>
        <v>6304</v>
      </c>
      <c r="C63" s="30" t="str">
        <f>VLOOKUP(A63,DATA!$B$2:$F$347,4,0)</f>
        <v>LOLOL</v>
      </c>
      <c r="D63" s="31">
        <f>VLOOKUP(A63,DATA!$B$2:$F$347,5,0)</f>
        <v>7346</v>
      </c>
      <c r="F63" s="9"/>
      <c r="G63" s="9"/>
    </row>
    <row r="64" spans="1:7" x14ac:dyDescent="0.25">
      <c r="A64">
        <v>62</v>
      </c>
      <c r="B64" s="30">
        <f>VLOOKUP(A64,DATA!$B$2:$F$347,3,0)</f>
        <v>14105</v>
      </c>
      <c r="C64" s="30" t="str">
        <f>VLOOKUP(A64,DATA!$B$2:$F$347,4,0)</f>
        <v>MÁFIL</v>
      </c>
      <c r="D64" s="31">
        <f>VLOOKUP(A64,DATA!$B$2:$F$347,5,0)</f>
        <v>7390</v>
      </c>
      <c r="F64" s="9"/>
      <c r="G64" s="9"/>
    </row>
    <row r="65" spans="1:7" x14ac:dyDescent="0.25">
      <c r="A65">
        <v>63</v>
      </c>
      <c r="B65" s="30">
        <f>VLOOKUP(A65,DATA!$B$2:$F$347,3,0)</f>
        <v>12301</v>
      </c>
      <c r="C65" s="30" t="str">
        <f>VLOOKUP(A65,DATA!$B$2:$F$347,4,0)</f>
        <v>PORVENIR</v>
      </c>
      <c r="D65" s="31">
        <f>VLOOKUP(A65,DATA!$B$2:$F$347,5,0)</f>
        <v>7421</v>
      </c>
      <c r="F65" s="9"/>
      <c r="G65" s="9"/>
    </row>
    <row r="66" spans="1:7" x14ac:dyDescent="0.25">
      <c r="A66">
        <v>64</v>
      </c>
      <c r="B66" s="30">
        <f>VLOOKUP(A66,DATA!$B$2:$F$347,3,0)</f>
        <v>9206</v>
      </c>
      <c r="C66" s="30" t="str">
        <f>VLOOKUP(A66,DATA!$B$2:$F$347,4,0)</f>
        <v>LOS SAUCES</v>
      </c>
      <c r="D66" s="31">
        <f>VLOOKUP(A66,DATA!$B$2:$F$347,5,0)</f>
        <v>7510</v>
      </c>
      <c r="F66" s="9"/>
      <c r="G66" s="9"/>
    </row>
    <row r="67" spans="1:7" x14ac:dyDescent="0.25">
      <c r="A67">
        <v>65</v>
      </c>
      <c r="B67" s="30">
        <f>VLOOKUP(A67,DATA!$B$2:$F$347,3,0)</f>
        <v>13502</v>
      </c>
      <c r="C67" s="30" t="str">
        <f>VLOOKUP(A67,DATA!$B$2:$F$347,4,0)</f>
        <v>ALHUÉ</v>
      </c>
      <c r="D67" s="31">
        <f>VLOOKUP(A67,DATA!$B$2:$F$347,5,0)</f>
        <v>7536</v>
      </c>
      <c r="F67" s="9"/>
      <c r="G67" s="9"/>
    </row>
    <row r="68" spans="1:7" x14ac:dyDescent="0.25">
      <c r="A68">
        <v>66</v>
      </c>
      <c r="B68" s="30">
        <f>VLOOKUP(A68,DATA!$B$2:$F$347,3,0)</f>
        <v>10306</v>
      </c>
      <c r="C68" s="30" t="str">
        <f>VLOOKUP(A68,DATA!$B$2:$F$347,4,0)</f>
        <v>SAN JUAN DE LA COSTA</v>
      </c>
      <c r="D68" s="31">
        <f>VLOOKUP(A68,DATA!$B$2:$F$347,5,0)</f>
        <v>7590</v>
      </c>
      <c r="F68" s="9"/>
      <c r="G68" s="9"/>
    </row>
    <row r="69" spans="1:7" x14ac:dyDescent="0.25">
      <c r="A69">
        <v>67</v>
      </c>
      <c r="B69" s="30">
        <f>VLOOKUP(A69,DATA!$B$2:$F$347,3,0)</f>
        <v>6204</v>
      </c>
      <c r="C69" s="30" t="str">
        <f>VLOOKUP(A69,DATA!$B$2:$F$347,4,0)</f>
        <v>MARCHIHUE</v>
      </c>
      <c r="D69" s="31">
        <f>VLOOKUP(A69,DATA!$B$2:$F$347,5,0)</f>
        <v>7656</v>
      </c>
      <c r="F69" s="9"/>
      <c r="G69" s="9"/>
    </row>
    <row r="70" spans="1:7" x14ac:dyDescent="0.25">
      <c r="A70">
        <v>68</v>
      </c>
      <c r="B70" s="30">
        <f>VLOOKUP(A70,DATA!$B$2:$F$347,3,0)</f>
        <v>5704</v>
      </c>
      <c r="C70" s="30" t="str">
        <f>VLOOKUP(A70,DATA!$B$2:$F$347,4,0)</f>
        <v>PANQUEHUE</v>
      </c>
      <c r="D70" s="31">
        <f>VLOOKUP(A70,DATA!$B$2:$F$347,5,0)</f>
        <v>7694</v>
      </c>
      <c r="F70" s="9"/>
      <c r="G70" s="9"/>
    </row>
    <row r="71" spans="1:7" x14ac:dyDescent="0.25">
      <c r="A71">
        <v>69</v>
      </c>
      <c r="B71" s="30">
        <f>VLOOKUP(A71,DATA!$B$2:$F$347,3,0)</f>
        <v>3303</v>
      </c>
      <c r="C71" s="30" t="str">
        <f>VLOOKUP(A71,DATA!$B$2:$F$347,4,0)</f>
        <v>FREIRINA</v>
      </c>
      <c r="D71" s="31">
        <f>VLOOKUP(A71,DATA!$B$2:$F$347,5,0)</f>
        <v>7739</v>
      </c>
      <c r="F71" s="9"/>
      <c r="G71" s="9"/>
    </row>
    <row r="72" spans="1:7" x14ac:dyDescent="0.25">
      <c r="A72">
        <v>70</v>
      </c>
      <c r="B72" s="30">
        <f>VLOOKUP(A72,DATA!$B$2:$F$347,3,0)</f>
        <v>9104</v>
      </c>
      <c r="C72" s="30" t="str">
        <f>VLOOKUP(A72,DATA!$B$2:$F$347,4,0)</f>
        <v>CURARREHUE</v>
      </c>
      <c r="D72" s="31">
        <f>VLOOKUP(A72,DATA!$B$2:$F$347,5,0)</f>
        <v>7826</v>
      </c>
      <c r="F72" s="9"/>
      <c r="G72" s="9"/>
    </row>
    <row r="73" spans="1:7" x14ac:dyDescent="0.25">
      <c r="A73">
        <v>71</v>
      </c>
      <c r="B73" s="30">
        <f>VLOOKUP(A73,DATA!$B$2:$F$347,3,0)</f>
        <v>6103</v>
      </c>
      <c r="C73" s="30" t="str">
        <f>VLOOKUP(A73,DATA!$B$2:$F$347,4,0)</f>
        <v>COINCO</v>
      </c>
      <c r="D73" s="31">
        <f>VLOOKUP(A73,DATA!$B$2:$F$347,5,0)</f>
        <v>7891</v>
      </c>
      <c r="F73" s="9"/>
      <c r="G73" s="9"/>
    </row>
    <row r="74" spans="1:7" x14ac:dyDescent="0.25">
      <c r="A74">
        <v>72</v>
      </c>
      <c r="B74" s="30">
        <f>VLOOKUP(A74,DATA!$B$2:$F$347,3,0)</f>
        <v>5405</v>
      </c>
      <c r="C74" s="30" t="str">
        <f>VLOOKUP(A74,DATA!$B$2:$F$347,4,0)</f>
        <v>ZAPALLAR</v>
      </c>
      <c r="D74" s="31">
        <f>VLOOKUP(A74,DATA!$B$2:$F$347,5,0)</f>
        <v>8100</v>
      </c>
      <c r="F74" s="9"/>
      <c r="G74" s="9"/>
    </row>
    <row r="75" spans="1:7" x14ac:dyDescent="0.25">
      <c r="A75">
        <v>73</v>
      </c>
      <c r="B75" s="30">
        <f>VLOOKUP(A75,DATA!$B$2:$F$347,3,0)</f>
        <v>7203</v>
      </c>
      <c r="C75" s="30" t="str">
        <f>VLOOKUP(A75,DATA!$B$2:$F$347,4,0)</f>
        <v>PELLUHUE</v>
      </c>
      <c r="D75" s="31">
        <f>VLOOKUP(A75,DATA!$B$2:$F$347,5,0)</f>
        <v>8187</v>
      </c>
      <c r="F75" s="9"/>
      <c r="G75" s="9"/>
    </row>
    <row r="76" spans="1:7" x14ac:dyDescent="0.25">
      <c r="A76">
        <v>74</v>
      </c>
      <c r="B76" s="30">
        <f>VLOOKUP(A76,DATA!$B$2:$F$347,3,0)</f>
        <v>10210</v>
      </c>
      <c r="C76" s="30" t="str">
        <f>VLOOKUP(A76,DATA!$B$2:$F$347,4,0)</f>
        <v>QUINCHAO</v>
      </c>
      <c r="D76" s="31">
        <f>VLOOKUP(A76,DATA!$B$2:$F$347,5,0)</f>
        <v>8272</v>
      </c>
      <c r="F76" s="9"/>
      <c r="G76" s="9"/>
    </row>
    <row r="77" spans="1:7" x14ac:dyDescent="0.25">
      <c r="A77">
        <v>75</v>
      </c>
      <c r="B77" s="30">
        <f>VLOOKUP(A77,DATA!$B$2:$F$347,3,0)</f>
        <v>5201</v>
      </c>
      <c r="C77" s="30" t="str">
        <f>VLOOKUP(A77,DATA!$B$2:$F$347,4,0)</f>
        <v>ISLA DE PASCUA</v>
      </c>
      <c r="D77" s="31">
        <f>VLOOKUP(A77,DATA!$B$2:$F$347,5,0)</f>
        <v>8445</v>
      </c>
      <c r="F77" s="9"/>
      <c r="G77" s="9"/>
    </row>
    <row r="78" spans="1:7" x14ac:dyDescent="0.25">
      <c r="A78">
        <v>76</v>
      </c>
      <c r="B78" s="30">
        <f>VLOOKUP(A78,DATA!$B$2:$F$347,3,0)</f>
        <v>9204</v>
      </c>
      <c r="C78" s="30" t="str">
        <f>VLOOKUP(A78,DATA!$B$2:$F$347,4,0)</f>
        <v>ERCILLA</v>
      </c>
      <c r="D78" s="31">
        <f>VLOOKUP(A78,DATA!$B$2:$F$347,5,0)</f>
        <v>8446</v>
      </c>
      <c r="F78" s="9"/>
      <c r="G78" s="9"/>
    </row>
    <row r="79" spans="1:7" x14ac:dyDescent="0.25">
      <c r="A79">
        <v>77</v>
      </c>
      <c r="B79" s="30">
        <f>VLOOKUP(A79,DATA!$B$2:$F$347,3,0)</f>
        <v>7107</v>
      </c>
      <c r="C79" s="30" t="str">
        <f>VLOOKUP(A79,DATA!$B$2:$F$347,4,0)</f>
        <v>PENCAHUE</v>
      </c>
      <c r="D79" s="31">
        <f>VLOOKUP(A79,DATA!$B$2:$F$347,5,0)</f>
        <v>8614</v>
      </c>
      <c r="F79" s="9"/>
      <c r="G79" s="9"/>
    </row>
    <row r="80" spans="1:7" x14ac:dyDescent="0.25">
      <c r="A80">
        <v>78</v>
      </c>
      <c r="B80" s="30">
        <f>VLOOKUP(A80,DATA!$B$2:$F$347,3,0)</f>
        <v>16105</v>
      </c>
      <c r="C80" s="30" t="str">
        <f>VLOOKUP(A80,DATA!$B$2:$F$347,4,0)</f>
        <v>PEMUCO</v>
      </c>
      <c r="D80" s="31">
        <f>VLOOKUP(A80,DATA!$B$2:$F$347,5,0)</f>
        <v>8631</v>
      </c>
      <c r="F80" s="9"/>
      <c r="G80" s="9"/>
    </row>
    <row r="81" spans="1:7" x14ac:dyDescent="0.25">
      <c r="A81">
        <v>79</v>
      </c>
      <c r="B81" s="30">
        <f>VLOOKUP(A81,DATA!$B$2:$F$347,3,0)</f>
        <v>10209</v>
      </c>
      <c r="C81" s="30" t="str">
        <f>VLOOKUP(A81,DATA!$B$2:$F$347,4,0)</f>
        <v>QUEMCHI</v>
      </c>
      <c r="D81" s="31">
        <f>VLOOKUP(A81,DATA!$B$2:$F$347,5,0)</f>
        <v>8779</v>
      </c>
      <c r="F81" s="9"/>
      <c r="G81" s="9"/>
    </row>
    <row r="82" spans="1:7" x14ac:dyDescent="0.25">
      <c r="A82">
        <v>80</v>
      </c>
      <c r="B82" s="30">
        <f>VLOOKUP(A82,DATA!$B$2:$F$347,3,0)</f>
        <v>10302</v>
      </c>
      <c r="C82" s="30" t="str">
        <f>VLOOKUP(A82,DATA!$B$2:$F$347,4,0)</f>
        <v>PUERTO OCTAY</v>
      </c>
      <c r="D82" s="31">
        <f>VLOOKUP(A82,DATA!$B$2:$F$347,5,0)</f>
        <v>9159</v>
      </c>
      <c r="F82" s="9"/>
      <c r="G82" s="9"/>
    </row>
    <row r="83" spans="1:7" x14ac:dyDescent="0.25">
      <c r="A83">
        <v>81</v>
      </c>
      <c r="B83" s="30">
        <f>VLOOKUP(A83,DATA!$B$2:$F$347,3,0)</f>
        <v>7106</v>
      </c>
      <c r="C83" s="30" t="str">
        <f>VLOOKUP(A83,DATA!$B$2:$F$347,4,0)</f>
        <v>PELARCO</v>
      </c>
      <c r="D83" s="31">
        <f>VLOOKUP(A83,DATA!$B$2:$F$347,5,0)</f>
        <v>9171</v>
      </c>
      <c r="F83" s="9"/>
      <c r="G83" s="9"/>
    </row>
    <row r="84" spans="1:7" x14ac:dyDescent="0.25">
      <c r="A84">
        <v>82</v>
      </c>
      <c r="B84" s="30">
        <f>VLOOKUP(A84,DATA!$B$2:$F$347,3,0)</f>
        <v>6308</v>
      </c>
      <c r="C84" s="30" t="str">
        <f>VLOOKUP(A84,DATA!$B$2:$F$347,4,0)</f>
        <v>PLACILLA</v>
      </c>
      <c r="D84" s="31">
        <f>VLOOKUP(A84,DATA!$B$2:$F$347,5,0)</f>
        <v>9199</v>
      </c>
      <c r="F84" s="9"/>
      <c r="G84" s="9"/>
    </row>
    <row r="85" spans="1:7" x14ac:dyDescent="0.25">
      <c r="A85">
        <v>83</v>
      </c>
      <c r="B85" s="30">
        <f>VLOOKUP(A85,DATA!$B$2:$F$347,3,0)</f>
        <v>7202</v>
      </c>
      <c r="C85" s="30" t="str">
        <f>VLOOKUP(A85,DATA!$B$2:$F$347,4,0)</f>
        <v>CHANCO</v>
      </c>
      <c r="D85" s="31">
        <f>VLOOKUP(A85,DATA!$B$2:$F$347,5,0)</f>
        <v>9319</v>
      </c>
      <c r="F85" s="9"/>
      <c r="G85" s="9"/>
    </row>
    <row r="86" spans="1:7" x14ac:dyDescent="0.25">
      <c r="A86">
        <v>84</v>
      </c>
      <c r="B86" s="30">
        <f>VLOOKUP(A86,DATA!$B$2:$F$347,3,0)</f>
        <v>7103</v>
      </c>
      <c r="C86" s="30" t="str">
        <f>VLOOKUP(A86,DATA!$B$2:$F$347,4,0)</f>
        <v>CUREPTO</v>
      </c>
      <c r="D86" s="31">
        <f>VLOOKUP(A86,DATA!$B$2:$F$347,5,0)</f>
        <v>9353</v>
      </c>
      <c r="F86" s="9"/>
      <c r="G86" s="9"/>
    </row>
    <row r="87" spans="1:7" x14ac:dyDescent="0.25">
      <c r="A87">
        <v>85</v>
      </c>
      <c r="B87" s="30">
        <f>VLOOKUP(A87,DATA!$B$2:$F$347,3,0)</f>
        <v>10403</v>
      </c>
      <c r="C87" s="30" t="str">
        <f>VLOOKUP(A87,DATA!$B$2:$F$347,4,0)</f>
        <v>HUALAIHUÉ</v>
      </c>
      <c r="D87" s="31">
        <f>VLOOKUP(A87,DATA!$B$2:$F$347,5,0)</f>
        <v>9546</v>
      </c>
      <c r="F87" s="9"/>
      <c r="G87" s="9"/>
    </row>
    <row r="88" spans="1:7" x14ac:dyDescent="0.25">
      <c r="A88">
        <v>86</v>
      </c>
      <c r="B88" s="30">
        <f>VLOOKUP(A88,DATA!$B$2:$F$347,3,0)</f>
        <v>4202</v>
      </c>
      <c r="C88" s="30" t="str">
        <f>VLOOKUP(A88,DATA!$B$2:$F$347,4,0)</f>
        <v>CANELA</v>
      </c>
      <c r="D88" s="31">
        <f>VLOOKUP(A88,DATA!$B$2:$F$347,5,0)</f>
        <v>9548</v>
      </c>
      <c r="F88" s="9"/>
      <c r="G88" s="9"/>
    </row>
    <row r="89" spans="1:7" x14ac:dyDescent="0.25">
      <c r="A89">
        <v>87</v>
      </c>
      <c r="B89" s="30">
        <f>VLOOKUP(A89,DATA!$B$2:$F$347,3,0)</f>
        <v>9207</v>
      </c>
      <c r="C89" s="30" t="str">
        <f>VLOOKUP(A89,DATA!$B$2:$F$347,4,0)</f>
        <v>LUMACO</v>
      </c>
      <c r="D89" s="31">
        <f>VLOOKUP(A89,DATA!$B$2:$F$347,5,0)</f>
        <v>10015</v>
      </c>
      <c r="F89" s="9"/>
      <c r="G89" s="9"/>
    </row>
    <row r="90" spans="1:7" x14ac:dyDescent="0.25">
      <c r="A90">
        <v>88</v>
      </c>
      <c r="B90" s="30">
        <f>VLOOKUP(A90,DATA!$B$2:$F$347,3,0)</f>
        <v>8309</v>
      </c>
      <c r="C90" s="30" t="str">
        <f>VLOOKUP(A90,DATA!$B$2:$F$347,4,0)</f>
        <v>QUILLECO</v>
      </c>
      <c r="D90" s="31">
        <f>VLOOKUP(A90,DATA!$B$2:$F$347,5,0)</f>
        <v>10023</v>
      </c>
      <c r="F90" s="9"/>
      <c r="G90" s="9"/>
    </row>
    <row r="91" spans="1:7" x14ac:dyDescent="0.25">
      <c r="A91">
        <v>89</v>
      </c>
      <c r="B91" s="30">
        <f>VLOOKUP(A91,DATA!$B$2:$F$347,3,0)</f>
        <v>9118</v>
      </c>
      <c r="C91" s="30" t="str">
        <f>VLOOKUP(A91,DATA!$B$2:$F$347,4,0)</f>
        <v>TOLTÉN</v>
      </c>
      <c r="D91" s="31">
        <f>VLOOKUP(A91,DATA!$B$2:$F$347,5,0)</f>
        <v>10027</v>
      </c>
      <c r="F91" s="9"/>
      <c r="G91" s="9"/>
    </row>
    <row r="92" spans="1:7" x14ac:dyDescent="0.25">
      <c r="A92">
        <v>90</v>
      </c>
      <c r="B92" s="30">
        <f>VLOOKUP(A92,DATA!$B$2:$F$347,3,0)</f>
        <v>7110</v>
      </c>
      <c r="C92" s="30" t="str">
        <f>VLOOKUP(A92,DATA!$B$2:$F$347,4,0)</f>
        <v>SAN RAFAEL</v>
      </c>
      <c r="D92" s="31">
        <f>VLOOKUP(A92,DATA!$B$2:$F$347,5,0)</f>
        <v>10078</v>
      </c>
      <c r="F92" s="9"/>
      <c r="G92" s="9"/>
    </row>
    <row r="93" spans="1:7" x14ac:dyDescent="0.25">
      <c r="A93">
        <v>91</v>
      </c>
      <c r="B93" s="30">
        <f>VLOOKUP(A93,DATA!$B$2:$F$347,3,0)</f>
        <v>7302</v>
      </c>
      <c r="C93" s="30" t="str">
        <f>VLOOKUP(A93,DATA!$B$2:$F$347,4,0)</f>
        <v>HUALAÑÉ</v>
      </c>
      <c r="D93" s="31">
        <f>VLOOKUP(A93,DATA!$B$2:$F$347,5,0)</f>
        <v>10232</v>
      </c>
      <c r="F93" s="9"/>
      <c r="G93" s="9"/>
    </row>
    <row r="94" spans="1:7" x14ac:dyDescent="0.25">
      <c r="A94">
        <v>92</v>
      </c>
      <c r="B94" s="30">
        <f>VLOOKUP(A94,DATA!$B$2:$F$347,3,0)</f>
        <v>14203</v>
      </c>
      <c r="C94" s="30" t="str">
        <f>VLOOKUP(A94,DATA!$B$2:$F$347,4,0)</f>
        <v>LAGO RANCO</v>
      </c>
      <c r="D94" s="31">
        <f>VLOOKUP(A94,DATA!$B$2:$F$347,5,0)</f>
        <v>10293</v>
      </c>
      <c r="F94" s="9"/>
      <c r="G94" s="9"/>
    </row>
    <row r="95" spans="1:7" x14ac:dyDescent="0.25">
      <c r="A95">
        <v>93</v>
      </c>
      <c r="B95" s="30">
        <f>VLOOKUP(A95,DATA!$B$2:$F$347,3,0)</f>
        <v>8307</v>
      </c>
      <c r="C95" s="30" t="str">
        <f>VLOOKUP(A95,DATA!$B$2:$F$347,4,0)</f>
        <v>NEGRETE</v>
      </c>
      <c r="D95" s="31">
        <f>VLOOKUP(A95,DATA!$B$2:$F$347,5,0)</f>
        <v>10474</v>
      </c>
      <c r="F95" s="9"/>
      <c r="G95" s="9"/>
    </row>
    <row r="96" spans="1:7" x14ac:dyDescent="0.25">
      <c r="A96">
        <v>94</v>
      </c>
      <c r="B96" s="30">
        <f>VLOOKUP(A96,DATA!$B$2:$F$347,3,0)</f>
        <v>10307</v>
      </c>
      <c r="C96" s="30" t="str">
        <f>VLOOKUP(A96,DATA!$B$2:$F$347,4,0)</f>
        <v>SAN PABLO</v>
      </c>
      <c r="D96" s="31">
        <f>VLOOKUP(A96,DATA!$B$2:$F$347,5,0)</f>
        <v>10556</v>
      </c>
      <c r="F96" s="9"/>
      <c r="G96" s="9"/>
    </row>
    <row r="97" spans="1:7" x14ac:dyDescent="0.25">
      <c r="A97">
        <v>95</v>
      </c>
      <c r="B97" s="30">
        <f>VLOOKUP(A97,DATA!$B$2:$F$347,3,0)</f>
        <v>5404</v>
      </c>
      <c r="C97" s="30" t="str">
        <f>VLOOKUP(A97,DATA!$B$2:$F$347,4,0)</f>
        <v>PETORCA</v>
      </c>
      <c r="D97" s="31">
        <f>VLOOKUP(A97,DATA!$B$2:$F$347,5,0)</f>
        <v>10590</v>
      </c>
      <c r="F97" s="9"/>
      <c r="G97" s="9"/>
    </row>
    <row r="98" spans="1:7" x14ac:dyDescent="0.25">
      <c r="A98">
        <v>96</v>
      </c>
      <c r="B98" s="30">
        <f>VLOOKUP(A98,DATA!$B$2:$F$347,3,0)</f>
        <v>2203</v>
      </c>
      <c r="C98" s="30" t="str">
        <f>VLOOKUP(A98,DATA!$B$2:$F$347,4,0)</f>
        <v>SAN PEDRO DE ATACAMA</v>
      </c>
      <c r="D98" s="31">
        <f>VLOOKUP(A98,DATA!$B$2:$F$347,5,0)</f>
        <v>10675</v>
      </c>
      <c r="F98" s="9"/>
      <c r="G98" s="9"/>
    </row>
    <row r="99" spans="1:7" x14ac:dyDescent="0.25">
      <c r="A99">
        <v>97</v>
      </c>
      <c r="B99" s="30">
        <f>VLOOKUP(A99,DATA!$B$2:$F$347,3,0)</f>
        <v>9209</v>
      </c>
      <c r="C99" s="30" t="str">
        <f>VLOOKUP(A99,DATA!$B$2:$F$347,4,0)</f>
        <v>RENAICO</v>
      </c>
      <c r="D99" s="31">
        <f>VLOOKUP(A99,DATA!$B$2:$F$347,5,0)</f>
        <v>10884</v>
      </c>
      <c r="F99" s="9"/>
      <c r="G99" s="9"/>
    </row>
    <row r="100" spans="1:7" x14ac:dyDescent="0.25">
      <c r="A100">
        <v>98</v>
      </c>
      <c r="B100" s="30">
        <f>VLOOKUP(A100,DATA!$B$2:$F$347,3,0)</f>
        <v>8207</v>
      </c>
      <c r="C100" s="30" t="str">
        <f>VLOOKUP(A100,DATA!$B$2:$F$347,4,0)</f>
        <v>TIRÚA</v>
      </c>
      <c r="D100" s="31">
        <f>VLOOKUP(A100,DATA!$B$2:$F$347,5,0)</f>
        <v>11046</v>
      </c>
      <c r="F100" s="9"/>
      <c r="G100" s="9"/>
    </row>
    <row r="101" spans="1:7" x14ac:dyDescent="0.25">
      <c r="A101">
        <v>99</v>
      </c>
      <c r="B101" s="30">
        <f>VLOOKUP(A101,DATA!$B$2:$F$347,3,0)</f>
        <v>9205</v>
      </c>
      <c r="C101" s="30" t="str">
        <f>VLOOKUP(A101,DATA!$B$2:$F$347,4,0)</f>
        <v>LONQUIMAY</v>
      </c>
      <c r="D101" s="31">
        <f>VLOOKUP(A101,DATA!$B$2:$F$347,5,0)</f>
        <v>11071</v>
      </c>
      <c r="F101" s="9"/>
      <c r="G101" s="9"/>
    </row>
    <row r="102" spans="1:7" x14ac:dyDescent="0.25">
      <c r="A102">
        <v>100</v>
      </c>
      <c r="B102" s="30">
        <f>VLOOKUP(A102,DATA!$B$2:$F$347,3,0)</f>
        <v>3304</v>
      </c>
      <c r="C102" s="30" t="str">
        <f>VLOOKUP(A102,DATA!$B$2:$F$347,4,0)</f>
        <v>HUASCO</v>
      </c>
      <c r="D102" s="31">
        <f>VLOOKUP(A102,DATA!$B$2:$F$347,5,0)</f>
        <v>11374</v>
      </c>
      <c r="F102" s="9"/>
      <c r="G102" s="9"/>
    </row>
    <row r="103" spans="1:7" x14ac:dyDescent="0.25">
      <c r="A103">
        <v>101</v>
      </c>
      <c r="B103" s="30">
        <f>VLOOKUP(A103,DATA!$B$2:$F$347,3,0)</f>
        <v>7305</v>
      </c>
      <c r="C103" s="30" t="str">
        <f>VLOOKUP(A103,DATA!$B$2:$F$347,4,0)</f>
        <v>RAUCO</v>
      </c>
      <c r="D103" s="31">
        <f>VLOOKUP(A103,DATA!$B$2:$F$347,5,0)</f>
        <v>11384</v>
      </c>
      <c r="F103" s="9"/>
      <c r="G103" s="9"/>
    </row>
    <row r="104" spans="1:7" x14ac:dyDescent="0.25">
      <c r="A104">
        <v>102</v>
      </c>
      <c r="B104" s="30">
        <f>VLOOKUP(A104,DATA!$B$2:$F$347,3,0)</f>
        <v>5303</v>
      </c>
      <c r="C104" s="30" t="str">
        <f>VLOOKUP(A104,DATA!$B$2:$F$347,4,0)</f>
        <v>RINCONADA</v>
      </c>
      <c r="D104" s="31">
        <f>VLOOKUP(A104,DATA!$B$2:$F$347,5,0)</f>
        <v>11471</v>
      </c>
      <c r="F104" s="9"/>
      <c r="G104" s="9"/>
    </row>
    <row r="105" spans="1:7" x14ac:dyDescent="0.25">
      <c r="A105">
        <v>103</v>
      </c>
      <c r="B105" s="30">
        <f>VLOOKUP(A105,DATA!$B$2:$F$347,3,0)</f>
        <v>16303</v>
      </c>
      <c r="C105" s="30" t="str">
        <f>VLOOKUP(A105,DATA!$B$2:$F$347,4,0)</f>
        <v>ÑIQUÉN</v>
      </c>
      <c r="D105" s="31">
        <f>VLOOKUP(A105,DATA!$B$2:$F$347,5,0)</f>
        <v>11565</v>
      </c>
      <c r="F105" s="9"/>
      <c r="G105" s="9"/>
    </row>
    <row r="106" spans="1:7" x14ac:dyDescent="0.25">
      <c r="A106">
        <v>104</v>
      </c>
      <c r="B106" s="30">
        <f>VLOOKUP(A106,DATA!$B$2:$F$347,3,0)</f>
        <v>10304</v>
      </c>
      <c r="C106" s="30" t="str">
        <f>VLOOKUP(A106,DATA!$B$2:$F$347,4,0)</f>
        <v>PUYEHUE</v>
      </c>
      <c r="D106" s="31">
        <f>VLOOKUP(A106,DATA!$B$2:$F$347,5,0)</f>
        <v>11800</v>
      </c>
      <c r="F106" s="9"/>
      <c r="G106" s="9"/>
    </row>
    <row r="107" spans="1:7" x14ac:dyDescent="0.25">
      <c r="A107">
        <v>105</v>
      </c>
      <c r="B107" s="30">
        <f>VLOOKUP(A107,DATA!$B$2:$F$347,3,0)</f>
        <v>4103</v>
      </c>
      <c r="C107" s="30" t="str">
        <f>VLOOKUP(A107,DATA!$B$2:$F$347,4,0)</f>
        <v>ANDACOLLO</v>
      </c>
      <c r="D107" s="31">
        <f>VLOOKUP(A107,DATA!$B$2:$F$347,5,0)</f>
        <v>11818</v>
      </c>
      <c r="F107" s="9"/>
      <c r="G107" s="9"/>
    </row>
    <row r="108" spans="1:7" x14ac:dyDescent="0.25">
      <c r="A108">
        <v>106</v>
      </c>
      <c r="B108" s="30">
        <f>VLOOKUP(A108,DATA!$B$2:$F$347,3,0)</f>
        <v>8104</v>
      </c>
      <c r="C108" s="30" t="str">
        <f>VLOOKUP(A108,DATA!$B$2:$F$347,4,0)</f>
        <v>FLORIDA</v>
      </c>
      <c r="D108" s="31">
        <f>VLOOKUP(A108,DATA!$B$2:$F$347,5,0)</f>
        <v>11855</v>
      </c>
      <c r="F108" s="9"/>
      <c r="G108" s="9"/>
    </row>
    <row r="109" spans="1:7" x14ac:dyDescent="0.25">
      <c r="A109">
        <v>107</v>
      </c>
      <c r="B109" s="30">
        <f>VLOOKUP(A109,DATA!$B$2:$F$347,3,0)</f>
        <v>6307</v>
      </c>
      <c r="C109" s="30" t="str">
        <f>VLOOKUP(A109,DATA!$B$2:$F$347,4,0)</f>
        <v>PERALILLO</v>
      </c>
      <c r="D109" s="31">
        <f>VLOOKUP(A109,DATA!$B$2:$F$347,5,0)</f>
        <v>11946</v>
      </c>
      <c r="F109" s="9"/>
      <c r="G109" s="9"/>
    </row>
    <row r="110" spans="1:7" x14ac:dyDescent="0.25">
      <c r="A110">
        <v>108</v>
      </c>
      <c r="B110" s="30">
        <f>VLOOKUP(A110,DATA!$B$2:$F$347,3,0)</f>
        <v>16106</v>
      </c>
      <c r="C110" s="30" t="str">
        <f>VLOOKUP(A110,DATA!$B$2:$F$347,4,0)</f>
        <v>PINTO</v>
      </c>
      <c r="D110" s="31">
        <f>VLOOKUP(A110,DATA!$B$2:$F$347,5,0)</f>
        <v>11965</v>
      </c>
      <c r="F110" s="9"/>
      <c r="G110" s="9"/>
    </row>
    <row r="111" spans="1:7" x14ac:dyDescent="0.25">
      <c r="A111">
        <v>109</v>
      </c>
      <c r="B111" s="30">
        <f>VLOOKUP(A111,DATA!$B$2:$F$347,3,0)</f>
        <v>5606</v>
      </c>
      <c r="C111" s="30" t="str">
        <f>VLOOKUP(A111,DATA!$B$2:$F$347,4,0)</f>
        <v>SANTO DOMINGO</v>
      </c>
      <c r="D111" s="31">
        <f>VLOOKUP(A111,DATA!$B$2:$F$347,5,0)</f>
        <v>12126</v>
      </c>
      <c r="F111" s="9"/>
      <c r="G111" s="9"/>
    </row>
    <row r="112" spans="1:7" x14ac:dyDescent="0.25">
      <c r="A112">
        <v>110</v>
      </c>
      <c r="B112" s="30">
        <f>VLOOKUP(A112,DATA!$B$2:$F$347,3,0)</f>
        <v>13505</v>
      </c>
      <c r="C112" s="30" t="str">
        <f>VLOOKUP(A112,DATA!$B$2:$F$347,4,0)</f>
        <v>SAN PEDRO</v>
      </c>
      <c r="D112" s="31">
        <f>VLOOKUP(A112,DATA!$B$2:$F$347,5,0)</f>
        <v>12132</v>
      </c>
      <c r="F112" s="9"/>
      <c r="G112" s="9"/>
    </row>
    <row r="113" spans="1:7" x14ac:dyDescent="0.25">
      <c r="A113">
        <v>111</v>
      </c>
      <c r="B113" s="30">
        <f>VLOOKUP(A113,DATA!$B$2:$F$347,3,0)</f>
        <v>9208</v>
      </c>
      <c r="C113" s="30" t="str">
        <f>VLOOKUP(A113,DATA!$B$2:$F$347,4,0)</f>
        <v>PURÉN</v>
      </c>
      <c r="D113" s="31">
        <f>VLOOKUP(A113,DATA!$B$2:$F$347,5,0)</f>
        <v>12167</v>
      </c>
      <c r="F113" s="9"/>
      <c r="G113" s="9"/>
    </row>
    <row r="114" spans="1:7" x14ac:dyDescent="0.25">
      <c r="A114">
        <v>112</v>
      </c>
      <c r="B114" s="30">
        <f>VLOOKUP(A114,DATA!$B$2:$F$347,3,0)</f>
        <v>16201</v>
      </c>
      <c r="C114" s="30" t="str">
        <f>VLOOKUP(A114,DATA!$B$2:$F$347,4,0)</f>
        <v>QUIRIHUE</v>
      </c>
      <c r="D114" s="31">
        <f>VLOOKUP(A114,DATA!$B$2:$F$347,5,0)</f>
        <v>12214</v>
      </c>
      <c r="F114" s="9"/>
      <c r="G114" s="9"/>
    </row>
    <row r="115" spans="1:7" x14ac:dyDescent="0.25">
      <c r="A115">
        <v>113</v>
      </c>
      <c r="B115" s="30">
        <f>VLOOKUP(A115,DATA!$B$2:$F$347,3,0)</f>
        <v>16305</v>
      </c>
      <c r="C115" s="30" t="str">
        <f>VLOOKUP(A115,DATA!$B$2:$F$347,4,0)</f>
        <v>SAN NICOLÁS</v>
      </c>
      <c r="D115" s="31">
        <f>VLOOKUP(A115,DATA!$B$2:$F$347,5,0)</f>
        <v>12261</v>
      </c>
      <c r="F115" s="9"/>
      <c r="G115" s="9"/>
    </row>
    <row r="116" spans="1:7" x14ac:dyDescent="0.25">
      <c r="A116">
        <v>114</v>
      </c>
      <c r="B116" s="30">
        <f>VLOOKUP(A116,DATA!$B$2:$F$347,3,0)</f>
        <v>4304</v>
      </c>
      <c r="C116" s="30" t="str">
        <f>VLOOKUP(A116,DATA!$B$2:$F$347,4,0)</f>
        <v>PUNITAQUI</v>
      </c>
      <c r="D116" s="31">
        <f>VLOOKUP(A116,DATA!$B$2:$F$347,5,0)</f>
        <v>12271</v>
      </c>
      <c r="F116" s="9"/>
      <c r="G116" s="9"/>
    </row>
    <row r="117" spans="1:7" x14ac:dyDescent="0.25">
      <c r="A117">
        <v>115</v>
      </c>
      <c r="B117" s="30">
        <f>VLOOKUP(A117,DATA!$B$2:$F$347,3,0)</f>
        <v>16104</v>
      </c>
      <c r="C117" s="30" t="str">
        <f>VLOOKUP(A117,DATA!$B$2:$F$347,4,0)</f>
        <v>EL CARMEN</v>
      </c>
      <c r="D117" s="31">
        <f>VLOOKUP(A117,DATA!$B$2:$F$347,5,0)</f>
        <v>12307</v>
      </c>
      <c r="F117" s="9"/>
      <c r="G117" s="9"/>
    </row>
    <row r="118" spans="1:7" x14ac:dyDescent="0.25">
      <c r="A118">
        <v>116</v>
      </c>
      <c r="B118" s="30">
        <f>VLOOKUP(A118,DATA!$B$2:$F$347,3,0)</f>
        <v>9121</v>
      </c>
      <c r="C118" s="30" t="str">
        <f>VLOOKUP(A118,DATA!$B$2:$F$347,4,0)</f>
        <v>CHOLCHOL</v>
      </c>
      <c r="D118" s="31">
        <f>VLOOKUP(A118,DATA!$B$2:$F$347,5,0)</f>
        <v>12427</v>
      </c>
      <c r="F118" s="9"/>
      <c r="G118" s="9"/>
    </row>
    <row r="119" spans="1:7" x14ac:dyDescent="0.25">
      <c r="A119">
        <v>117</v>
      </c>
      <c r="B119" s="30">
        <f>VLOOKUP(A119,DATA!$B$2:$F$347,3,0)</f>
        <v>9106</v>
      </c>
      <c r="C119" s="30" t="str">
        <f>VLOOKUP(A119,DATA!$B$2:$F$347,4,0)</f>
        <v>GALVARINO</v>
      </c>
      <c r="D119" s="31">
        <f>VLOOKUP(A119,DATA!$B$2:$F$347,5,0)</f>
        <v>12623</v>
      </c>
      <c r="F119" s="9"/>
      <c r="G119" s="9"/>
    </row>
    <row r="120" spans="1:7" x14ac:dyDescent="0.25">
      <c r="A120">
        <v>118</v>
      </c>
      <c r="B120" s="30">
        <f>VLOOKUP(A120,DATA!$B$2:$F$347,3,0)</f>
        <v>10104</v>
      </c>
      <c r="C120" s="30" t="str">
        <f>VLOOKUP(A120,DATA!$B$2:$F$347,4,0)</f>
        <v>FRESIA</v>
      </c>
      <c r="D120" s="31">
        <f>VLOOKUP(A120,DATA!$B$2:$F$347,5,0)</f>
        <v>12638</v>
      </c>
      <c r="F120" s="9"/>
      <c r="G120" s="9"/>
    </row>
    <row r="121" spans="1:7" x14ac:dyDescent="0.25">
      <c r="A121">
        <v>119</v>
      </c>
      <c r="B121" s="30">
        <f>VLOOKUP(A121,DATA!$B$2:$F$347,3,0)</f>
        <v>9116</v>
      </c>
      <c r="C121" s="30" t="str">
        <f>VLOOKUP(A121,DATA!$B$2:$F$347,4,0)</f>
        <v>SAAVEDRA</v>
      </c>
      <c r="D121" s="31">
        <f>VLOOKUP(A121,DATA!$B$2:$F$347,5,0)</f>
        <v>12764</v>
      </c>
      <c r="F121" s="9"/>
      <c r="G121" s="9"/>
    </row>
    <row r="122" spans="1:7" x14ac:dyDescent="0.25">
      <c r="A122">
        <v>120</v>
      </c>
      <c r="B122" s="30">
        <f>VLOOKUP(A122,DATA!$B$2:$F$347,3,0)</f>
        <v>3201</v>
      </c>
      <c r="C122" s="30" t="str">
        <f>VLOOKUP(A122,DATA!$B$2:$F$347,4,0)</f>
        <v>CHAÑARAL</v>
      </c>
      <c r="D122" s="31">
        <f>VLOOKUP(A122,DATA!$B$2:$F$347,5,0)</f>
        <v>13149</v>
      </c>
      <c r="F122" s="9"/>
      <c r="G122" s="9"/>
    </row>
    <row r="123" spans="1:7" x14ac:dyDescent="0.25">
      <c r="A123">
        <v>121</v>
      </c>
      <c r="B123" s="30">
        <f>VLOOKUP(A123,DATA!$B$2:$F$347,3,0)</f>
        <v>6306</v>
      </c>
      <c r="C123" s="30" t="str">
        <f>VLOOKUP(A123,DATA!$B$2:$F$347,4,0)</f>
        <v>PALMILLA</v>
      </c>
      <c r="D123" s="31">
        <f>VLOOKUP(A123,DATA!$B$2:$F$347,5,0)</f>
        <v>13386</v>
      </c>
      <c r="F123" s="9"/>
      <c r="G123" s="9"/>
    </row>
    <row r="124" spans="1:7" x14ac:dyDescent="0.25">
      <c r="A124">
        <v>122</v>
      </c>
      <c r="B124" s="30">
        <f>VLOOKUP(A124,DATA!$B$2:$F$347,3,0)</f>
        <v>2104</v>
      </c>
      <c r="C124" s="30" t="str">
        <f>VLOOKUP(A124,DATA!$B$2:$F$347,4,0)</f>
        <v>TALTAL</v>
      </c>
      <c r="D124" s="31">
        <f>VLOOKUP(A124,DATA!$B$2:$F$347,5,0)</f>
        <v>13806</v>
      </c>
      <c r="F124" s="9"/>
      <c r="G124" s="9"/>
    </row>
    <row r="125" spans="1:7" x14ac:dyDescent="0.25">
      <c r="A125">
        <v>123</v>
      </c>
      <c r="B125" s="30">
        <f>VLOOKUP(A125,DATA!$B$2:$F$347,3,0)</f>
        <v>4302</v>
      </c>
      <c r="C125" s="30" t="str">
        <f>VLOOKUP(A125,DATA!$B$2:$F$347,4,0)</f>
        <v>COMBARBALÁ</v>
      </c>
      <c r="D125" s="31">
        <f>VLOOKUP(A125,DATA!$B$2:$F$347,5,0)</f>
        <v>13893</v>
      </c>
      <c r="F125" s="9"/>
      <c r="G125" s="9"/>
    </row>
    <row r="126" spans="1:7" x14ac:dyDescent="0.25">
      <c r="A126">
        <v>124</v>
      </c>
      <c r="B126" s="30">
        <f>VLOOKUP(A126,DATA!$B$2:$F$347,3,0)</f>
        <v>6114</v>
      </c>
      <c r="C126" s="30" t="str">
        <f>VLOOKUP(A126,DATA!$B$2:$F$347,4,0)</f>
        <v>QUINTA DE TILCOCO</v>
      </c>
      <c r="D126" s="31">
        <f>VLOOKUP(A126,DATA!$B$2:$F$347,5,0)</f>
        <v>13995</v>
      </c>
      <c r="F126" s="9"/>
      <c r="G126" s="9"/>
    </row>
    <row r="127" spans="1:7" x14ac:dyDescent="0.25">
      <c r="A127">
        <v>125</v>
      </c>
      <c r="B127" s="30">
        <f>VLOOKUP(A127,DATA!$B$2:$F$347,3,0)</f>
        <v>6109</v>
      </c>
      <c r="C127" s="30" t="str">
        <f>VLOOKUP(A127,DATA!$B$2:$F$347,4,0)</f>
        <v>MALLOA</v>
      </c>
      <c r="D127" s="31">
        <f>VLOOKUP(A127,DATA!$B$2:$F$347,5,0)</f>
        <v>14213</v>
      </c>
      <c r="F127" s="9"/>
      <c r="G127" s="9"/>
    </row>
    <row r="128" spans="1:7" x14ac:dyDescent="0.25">
      <c r="A128">
        <v>126</v>
      </c>
      <c r="B128" s="30">
        <f>VLOOKUP(A128,DATA!$B$2:$F$347,3,0)</f>
        <v>10305</v>
      </c>
      <c r="C128" s="30" t="str">
        <f>VLOOKUP(A128,DATA!$B$2:$F$347,4,0)</f>
        <v>RÍO NEGRO</v>
      </c>
      <c r="D128" s="31">
        <f>VLOOKUP(A128,DATA!$B$2:$F$347,5,0)</f>
        <v>14229</v>
      </c>
      <c r="F128" s="9"/>
      <c r="G128" s="9"/>
    </row>
    <row r="129" spans="1:7" x14ac:dyDescent="0.25">
      <c r="A129">
        <v>127</v>
      </c>
      <c r="B129" s="30">
        <f>VLOOKUP(A129,DATA!$B$2:$F$347,3,0)</f>
        <v>6102</v>
      </c>
      <c r="C129" s="30" t="str">
        <f>VLOOKUP(A129,DATA!$B$2:$F$347,4,0)</f>
        <v>CODEGUA</v>
      </c>
      <c r="D129" s="31">
        <f>VLOOKUP(A129,DATA!$B$2:$F$347,5,0)</f>
        <v>14247</v>
      </c>
      <c r="F129" s="9"/>
      <c r="G129" s="9"/>
    </row>
    <row r="130" spans="1:7" x14ac:dyDescent="0.25">
      <c r="A130">
        <v>128</v>
      </c>
      <c r="B130" s="30">
        <f>VLOOKUP(A130,DATA!$B$2:$F$347,3,0)</f>
        <v>3202</v>
      </c>
      <c r="C130" s="30" t="str">
        <f>VLOOKUP(A130,DATA!$B$2:$F$347,4,0)</f>
        <v>DIEGO DE ALMAGRO</v>
      </c>
      <c r="D130" s="31">
        <f>VLOOKUP(A130,DATA!$B$2:$F$347,5,0)</f>
        <v>14258</v>
      </c>
      <c r="F130" s="9"/>
      <c r="G130" s="9"/>
    </row>
    <row r="131" spans="1:7" x14ac:dyDescent="0.25">
      <c r="A131">
        <v>129</v>
      </c>
      <c r="B131" s="30">
        <f>VLOOKUP(A131,DATA!$B$2:$F$347,3,0)</f>
        <v>3103</v>
      </c>
      <c r="C131" s="30" t="str">
        <f>VLOOKUP(A131,DATA!$B$2:$F$347,4,0)</f>
        <v>TIERRA AMARILLA</v>
      </c>
      <c r="D131" s="31">
        <f>VLOOKUP(A131,DATA!$B$2:$F$347,5,0)</f>
        <v>14374</v>
      </c>
      <c r="F131" s="9"/>
      <c r="G131" s="9"/>
    </row>
    <row r="132" spans="1:7" x14ac:dyDescent="0.25">
      <c r="A132">
        <v>130</v>
      </c>
      <c r="B132" s="30">
        <f>VLOOKUP(A132,DATA!$B$2:$F$347,3,0)</f>
        <v>5605</v>
      </c>
      <c r="C132" s="30" t="str">
        <f>VLOOKUP(A132,DATA!$B$2:$F$347,4,0)</f>
        <v>EL TABO</v>
      </c>
      <c r="D132" s="31">
        <f>VLOOKUP(A132,DATA!$B$2:$F$347,5,0)</f>
        <v>14587</v>
      </c>
      <c r="F132" s="9"/>
      <c r="G132" s="9"/>
    </row>
    <row r="133" spans="1:7" x14ac:dyDescent="0.25">
      <c r="A133">
        <v>131</v>
      </c>
      <c r="B133" s="30">
        <f>VLOOKUP(A133,DATA!$B$2:$F$347,3,0)</f>
        <v>8311</v>
      </c>
      <c r="C133" s="30" t="str">
        <f>VLOOKUP(A133,DATA!$B$2:$F$347,4,0)</f>
        <v>SANTA BÁRBARA</v>
      </c>
      <c r="D133" s="31">
        <f>VLOOKUP(A133,DATA!$B$2:$F$347,5,0)</f>
        <v>14625</v>
      </c>
      <c r="F133" s="9"/>
      <c r="G133" s="9"/>
    </row>
    <row r="134" spans="1:7" x14ac:dyDescent="0.25">
      <c r="A134">
        <v>132</v>
      </c>
      <c r="B134" s="30">
        <f>VLOOKUP(A134,DATA!$B$2:$F$347,3,0)</f>
        <v>6111</v>
      </c>
      <c r="C134" s="30" t="str">
        <f>VLOOKUP(A134,DATA!$B$2:$F$347,4,0)</f>
        <v>OLIVAR</v>
      </c>
      <c r="D134" s="31">
        <f>VLOOKUP(A134,DATA!$B$2:$F$347,5,0)</f>
        <v>14736</v>
      </c>
      <c r="F134" s="9"/>
      <c r="G134" s="9"/>
    </row>
    <row r="135" spans="1:7" x14ac:dyDescent="0.25">
      <c r="A135">
        <v>133</v>
      </c>
      <c r="B135" s="30">
        <f>VLOOKUP(A135,DATA!$B$2:$F$347,3,0)</f>
        <v>8109</v>
      </c>
      <c r="C135" s="30" t="str">
        <f>VLOOKUP(A135,DATA!$B$2:$F$347,4,0)</f>
        <v>SANTA JUANA</v>
      </c>
      <c r="D135" s="31">
        <f>VLOOKUP(A135,DATA!$B$2:$F$347,5,0)</f>
        <v>14819</v>
      </c>
      <c r="F135" s="9"/>
      <c r="G135" s="9"/>
    </row>
    <row r="136" spans="1:7" x14ac:dyDescent="0.25">
      <c r="A136" s="24">
        <v>134.1</v>
      </c>
      <c r="B136" s="30">
        <f>VLOOKUP(A136,DATA!$B$2:$F$347,3,0)</f>
        <v>7108</v>
      </c>
      <c r="C136" s="30" t="str">
        <f>VLOOKUP(A136,DATA!$B$2:$F$347,4,0)</f>
        <v>RÍO CLARO</v>
      </c>
      <c r="D136" s="31">
        <f>VLOOKUP(A136,DATA!$B$2:$F$347,5,0)</f>
        <v>14859</v>
      </c>
      <c r="F136" s="9"/>
      <c r="G136" s="9"/>
    </row>
    <row r="137" spans="1:7" x14ac:dyDescent="0.25">
      <c r="A137" s="24">
        <v>134.19999999999999</v>
      </c>
      <c r="B137" s="30">
        <f>VLOOKUP(A137,DATA!$B$2:$F$347,3,0)</f>
        <v>10108</v>
      </c>
      <c r="C137" s="30" t="str">
        <f>VLOOKUP(A137,DATA!$B$2:$F$347,4,0)</f>
        <v>MAULLÍN</v>
      </c>
      <c r="D137" s="31">
        <f>VLOOKUP(A137,DATA!$B$2:$F$347,5,0)</f>
        <v>14859</v>
      </c>
      <c r="F137" s="9"/>
      <c r="G137" s="9"/>
    </row>
    <row r="138" spans="1:7" x14ac:dyDescent="0.25">
      <c r="A138">
        <v>136</v>
      </c>
      <c r="B138" s="30">
        <f>VLOOKUP(A138,DATA!$B$2:$F$347,3,0)</f>
        <v>6112</v>
      </c>
      <c r="C138" s="30" t="str">
        <f>VLOOKUP(A138,DATA!$B$2:$F$347,4,0)</f>
        <v>PEUMO</v>
      </c>
      <c r="D138" s="31">
        <f>VLOOKUP(A138,DATA!$B$2:$F$347,5,0)</f>
        <v>14987</v>
      </c>
      <c r="F138" s="9"/>
      <c r="G138" s="9"/>
    </row>
    <row r="139" spans="1:7" x14ac:dyDescent="0.25">
      <c r="A139">
        <v>137</v>
      </c>
      <c r="B139" s="30">
        <f>VLOOKUP(A139,DATA!$B$2:$F$347,3,0)</f>
        <v>13504</v>
      </c>
      <c r="C139" s="30" t="str">
        <f>VLOOKUP(A139,DATA!$B$2:$F$347,4,0)</f>
        <v>MARÍA PINTO</v>
      </c>
      <c r="D139" s="31">
        <f>VLOOKUP(A139,DATA!$B$2:$F$347,5,0)</f>
        <v>15132</v>
      </c>
      <c r="F139" s="9"/>
      <c r="G139" s="9"/>
    </row>
    <row r="140" spans="1:7" x14ac:dyDescent="0.25">
      <c r="A140">
        <v>138</v>
      </c>
      <c r="B140" s="30">
        <f>VLOOKUP(A140,DATA!$B$2:$F$347,3,0)</f>
        <v>9107</v>
      </c>
      <c r="C140" s="30" t="str">
        <f>VLOOKUP(A140,DATA!$B$2:$F$347,4,0)</f>
        <v>GORBEA</v>
      </c>
      <c r="D140" s="31">
        <f>VLOOKUP(A140,DATA!$B$2:$F$347,5,0)</f>
        <v>15137</v>
      </c>
      <c r="F140" s="9"/>
      <c r="G140" s="9"/>
    </row>
    <row r="141" spans="1:7" x14ac:dyDescent="0.25">
      <c r="A141">
        <v>139</v>
      </c>
      <c r="B141" s="30">
        <f>VLOOKUP(A141,DATA!$B$2:$F$347,3,0)</f>
        <v>2102</v>
      </c>
      <c r="C141" s="30" t="str">
        <f>VLOOKUP(A141,DATA!$B$2:$F$347,4,0)</f>
        <v>MEJILLONES</v>
      </c>
      <c r="D141" s="31">
        <f>VLOOKUP(A141,DATA!$B$2:$F$347,5,0)</f>
        <v>15168</v>
      </c>
      <c r="F141" s="9"/>
      <c r="G141" s="9"/>
    </row>
    <row r="142" spans="1:7" x14ac:dyDescent="0.25">
      <c r="A142">
        <v>140</v>
      </c>
      <c r="B142" s="30">
        <f>VLOOKUP(A142,DATA!$B$2:$F$347,3,0)</f>
        <v>10205</v>
      </c>
      <c r="C142" s="30" t="str">
        <f>VLOOKUP(A142,DATA!$B$2:$F$347,4,0)</f>
        <v>DALCAHUE</v>
      </c>
      <c r="D142" s="31">
        <f>VLOOKUP(A142,DATA!$B$2:$F$347,5,0)</f>
        <v>15178</v>
      </c>
      <c r="F142" s="9"/>
      <c r="G142" s="9"/>
    </row>
    <row r="143" spans="1:7" x14ac:dyDescent="0.25">
      <c r="A143">
        <v>141</v>
      </c>
      <c r="B143" s="30">
        <f>VLOOKUP(A143,DATA!$B$2:$F$347,3,0)</f>
        <v>14202</v>
      </c>
      <c r="C143" s="30" t="str">
        <f>VLOOKUP(A143,DATA!$B$2:$F$347,4,0)</f>
        <v>FUTRONO</v>
      </c>
      <c r="D143" s="31">
        <f>VLOOKUP(A143,DATA!$B$2:$F$347,5,0)</f>
        <v>15251</v>
      </c>
      <c r="F143" s="9"/>
      <c r="G143" s="9"/>
    </row>
    <row r="144" spans="1:7" x14ac:dyDescent="0.25">
      <c r="A144">
        <v>142</v>
      </c>
      <c r="B144" s="30">
        <f>VLOOKUP(A144,DATA!$B$2:$F$347,3,0)</f>
        <v>8312</v>
      </c>
      <c r="C144" s="30" t="str">
        <f>VLOOKUP(A144,DATA!$B$2:$F$347,4,0)</f>
        <v>TUCAPEL</v>
      </c>
      <c r="D144" s="31">
        <f>VLOOKUP(A144,DATA!$B$2:$F$347,5,0)</f>
        <v>15273</v>
      </c>
      <c r="F144" s="9"/>
      <c r="G144" s="9"/>
    </row>
    <row r="145" spans="1:7" x14ac:dyDescent="0.25">
      <c r="A145">
        <v>143</v>
      </c>
      <c r="B145" s="30">
        <f>VLOOKUP(A145,DATA!$B$2:$F$347,3,0)</f>
        <v>5702</v>
      </c>
      <c r="C145" s="30" t="str">
        <f>VLOOKUP(A145,DATA!$B$2:$F$347,4,0)</f>
        <v>CATEMU</v>
      </c>
      <c r="D145" s="31">
        <f>VLOOKUP(A145,DATA!$B$2:$F$347,5,0)</f>
        <v>15360</v>
      </c>
      <c r="F145" s="9"/>
      <c r="G145" s="9"/>
    </row>
    <row r="146" spans="1:7" x14ac:dyDescent="0.25">
      <c r="A146">
        <v>144</v>
      </c>
      <c r="B146" s="30">
        <f>VLOOKUP(A146,DATA!$B$2:$F$347,3,0)</f>
        <v>5602</v>
      </c>
      <c r="C146" s="30" t="str">
        <f>VLOOKUP(A146,DATA!$B$2:$F$347,4,0)</f>
        <v>ALGARROBO</v>
      </c>
      <c r="D146" s="31">
        <f>VLOOKUP(A146,DATA!$B$2:$F$347,5,0)</f>
        <v>15436</v>
      </c>
      <c r="F146" s="9"/>
      <c r="G146" s="9"/>
    </row>
    <row r="147" spans="1:7" x14ac:dyDescent="0.25">
      <c r="A147">
        <v>145</v>
      </c>
      <c r="B147" s="30">
        <f>VLOOKUP(A147,DATA!$B$2:$F$347,3,0)</f>
        <v>9117</v>
      </c>
      <c r="C147" s="30" t="str">
        <f>VLOOKUP(A147,DATA!$B$2:$F$347,4,0)</f>
        <v>TEODORO SCHMIDT</v>
      </c>
      <c r="D147" s="31">
        <f>VLOOKUP(A147,DATA!$B$2:$F$347,5,0)</f>
        <v>15784</v>
      </c>
      <c r="F147" s="9"/>
      <c r="G147" s="9"/>
    </row>
    <row r="148" spans="1:7" x14ac:dyDescent="0.25">
      <c r="A148">
        <v>146</v>
      </c>
      <c r="B148" s="30">
        <f>VLOOKUP(A148,DATA!$B$2:$F$347,3,0)</f>
        <v>6302</v>
      </c>
      <c r="C148" s="30" t="str">
        <f>VLOOKUP(A148,DATA!$B$2:$F$347,4,0)</f>
        <v>CHÉPICA</v>
      </c>
      <c r="D148" s="31">
        <f>VLOOKUP(A148,DATA!$B$2:$F$347,5,0)</f>
        <v>16003</v>
      </c>
      <c r="F148" s="9"/>
      <c r="G148" s="9"/>
    </row>
    <row r="149" spans="1:7" x14ac:dyDescent="0.25">
      <c r="A149">
        <v>147</v>
      </c>
      <c r="B149" s="30">
        <f>VLOOKUP(A149,DATA!$B$2:$F$347,3,0)</f>
        <v>10203</v>
      </c>
      <c r="C149" s="30" t="str">
        <f>VLOOKUP(A149,DATA!$B$2:$F$347,4,0)</f>
        <v>CHONCHI</v>
      </c>
      <c r="D149" s="31">
        <f>VLOOKUP(A149,DATA!$B$2:$F$347,5,0)</f>
        <v>16092</v>
      </c>
      <c r="F149" s="9"/>
      <c r="G149" s="9"/>
    </row>
    <row r="150" spans="1:7" x14ac:dyDescent="0.25">
      <c r="A150">
        <v>148</v>
      </c>
      <c r="B150" s="30">
        <f>VLOOKUP(A150,DATA!$B$2:$F$347,3,0)</f>
        <v>7306</v>
      </c>
      <c r="C150" s="30" t="str">
        <f>VLOOKUP(A150,DATA!$B$2:$F$347,4,0)</f>
        <v>ROMERAL</v>
      </c>
      <c r="D150" s="31">
        <f>VLOOKUP(A150,DATA!$B$2:$F$347,5,0)</f>
        <v>16370</v>
      </c>
      <c r="F150" s="9"/>
      <c r="G150" s="9"/>
    </row>
    <row r="151" spans="1:7" x14ac:dyDescent="0.25">
      <c r="A151">
        <v>149</v>
      </c>
      <c r="B151" s="30">
        <f>VLOOKUP(A151,DATA!$B$2:$F$347,3,0)</f>
        <v>5706</v>
      </c>
      <c r="C151" s="30" t="str">
        <f>VLOOKUP(A151,DATA!$B$2:$F$347,4,0)</f>
        <v>SANTA MARÍA</v>
      </c>
      <c r="D151" s="31">
        <f>VLOOKUP(A151,DATA!$B$2:$F$347,5,0)</f>
        <v>16539</v>
      </c>
      <c r="F151" s="9"/>
      <c r="G151" s="9"/>
    </row>
    <row r="152" spans="1:7" x14ac:dyDescent="0.25">
      <c r="A152">
        <v>150</v>
      </c>
      <c r="B152" s="30">
        <f>VLOOKUP(A152,DATA!$B$2:$F$347,3,0)</f>
        <v>16108</v>
      </c>
      <c r="C152" s="30" t="str">
        <f>VLOOKUP(A152,DATA!$B$2:$F$347,4,0)</f>
        <v>SAN IGNACIO</v>
      </c>
      <c r="D152" s="31">
        <f>VLOOKUP(A152,DATA!$B$2:$F$347,5,0)</f>
        <v>16630</v>
      </c>
      <c r="F152" s="9"/>
      <c r="G152" s="9"/>
    </row>
    <row r="153" spans="1:7" x14ac:dyDescent="0.25">
      <c r="A153">
        <v>151</v>
      </c>
      <c r="B153" s="30">
        <f>VLOOKUP(A153,DATA!$B$2:$F$347,3,0)</f>
        <v>5302</v>
      </c>
      <c r="C153" s="30" t="str">
        <f>VLOOKUP(A153,DATA!$B$2:$F$347,4,0)</f>
        <v>CALLE LARGA</v>
      </c>
      <c r="D153" s="31">
        <f>VLOOKUP(A153,DATA!$B$2:$F$347,5,0)</f>
        <v>16804</v>
      </c>
      <c r="F153" s="9"/>
      <c r="G153" s="9"/>
    </row>
    <row r="154" spans="1:7" x14ac:dyDescent="0.25">
      <c r="A154">
        <v>152</v>
      </c>
      <c r="B154" s="30">
        <f>VLOOKUP(A154,DATA!$B$2:$F$347,3,0)</f>
        <v>16203</v>
      </c>
      <c r="C154" s="30" t="str">
        <f>VLOOKUP(A154,DATA!$B$2:$F$347,4,0)</f>
        <v>COELEMU</v>
      </c>
      <c r="D154" s="31">
        <f>VLOOKUP(A154,DATA!$B$2:$F$347,5,0)</f>
        <v>16871</v>
      </c>
      <c r="F154" s="9"/>
      <c r="G154" s="9"/>
    </row>
    <row r="155" spans="1:7" x14ac:dyDescent="0.25">
      <c r="A155">
        <v>153</v>
      </c>
      <c r="B155" s="30">
        <f>VLOOKUP(A155,DATA!$B$2:$F$347,3,0)</f>
        <v>7407</v>
      </c>
      <c r="C155" s="30" t="str">
        <f>VLOOKUP(A155,DATA!$B$2:$F$347,4,0)</f>
        <v>VILLA ALEGRE</v>
      </c>
      <c r="D155" s="31">
        <f>VLOOKUP(A155,DATA!$B$2:$F$347,5,0)</f>
        <v>17656</v>
      </c>
      <c r="F155" s="9"/>
      <c r="G155" s="9"/>
    </row>
    <row r="156" spans="1:7" x14ac:dyDescent="0.25">
      <c r="A156">
        <v>154</v>
      </c>
      <c r="B156" s="30">
        <f>VLOOKUP(A156,DATA!$B$2:$F$347,3,0)</f>
        <v>14103</v>
      </c>
      <c r="C156" s="30" t="str">
        <f>VLOOKUP(A156,DATA!$B$2:$F$347,4,0)</f>
        <v>LANCO</v>
      </c>
      <c r="D156" s="31">
        <f>VLOOKUP(A156,DATA!$B$2:$F$347,5,0)</f>
        <v>17762</v>
      </c>
      <c r="F156" s="9"/>
      <c r="G156" s="9"/>
    </row>
    <row r="157" spans="1:7" x14ac:dyDescent="0.25">
      <c r="A157">
        <v>155</v>
      </c>
      <c r="B157" s="30">
        <f>VLOOKUP(A157,DATA!$B$2:$F$347,3,0)</f>
        <v>5705</v>
      </c>
      <c r="C157" s="30" t="str">
        <f>VLOOKUP(A157,DATA!$B$2:$F$347,4,0)</f>
        <v>PUTAENDO</v>
      </c>
      <c r="D157" s="31">
        <f>VLOOKUP(A157,DATA!$B$2:$F$347,5,0)</f>
        <v>17768</v>
      </c>
      <c r="F157" s="9"/>
      <c r="G157" s="9"/>
    </row>
    <row r="158" spans="1:7" x14ac:dyDescent="0.25">
      <c r="A158">
        <v>156</v>
      </c>
      <c r="B158" s="30">
        <f>VLOOKUP(A158,DATA!$B$2:$F$347,3,0)</f>
        <v>10106</v>
      </c>
      <c r="C158" s="30" t="str">
        <f>VLOOKUP(A158,DATA!$B$2:$F$347,4,0)</f>
        <v>LOS MUERMOS</v>
      </c>
      <c r="D158" s="31">
        <f>VLOOKUP(A158,DATA!$B$2:$F$347,5,0)</f>
        <v>17828</v>
      </c>
      <c r="F158" s="9"/>
      <c r="G158" s="9"/>
    </row>
    <row r="159" spans="1:7" x14ac:dyDescent="0.25">
      <c r="A159">
        <v>157</v>
      </c>
      <c r="B159" s="30">
        <f>VLOOKUP(A159,DATA!$B$2:$F$347,3,0)</f>
        <v>1401</v>
      </c>
      <c r="C159" s="30" t="str">
        <f>VLOOKUP(A159,DATA!$B$2:$F$347,4,0)</f>
        <v>POZO ALMONTE</v>
      </c>
      <c r="D159" s="31">
        <f>VLOOKUP(A159,DATA!$B$2:$F$347,5,0)</f>
        <v>17853</v>
      </c>
      <c r="F159" s="9"/>
      <c r="G159" s="9"/>
    </row>
    <row r="160" spans="1:7" x14ac:dyDescent="0.25">
      <c r="A160">
        <v>158</v>
      </c>
      <c r="B160" s="30">
        <f>VLOOKUP(A160,DATA!$B$2:$F$347,3,0)</f>
        <v>5604</v>
      </c>
      <c r="C160" s="30" t="str">
        <f>VLOOKUP(A160,DATA!$B$2:$F$347,4,0)</f>
        <v>EL QUISCO</v>
      </c>
      <c r="D160" s="31">
        <f>VLOOKUP(A160,DATA!$B$2:$F$347,5,0)</f>
        <v>18056</v>
      </c>
      <c r="F160" s="9"/>
      <c r="G160" s="9"/>
    </row>
    <row r="161" spans="1:7" x14ac:dyDescent="0.25">
      <c r="A161">
        <v>159</v>
      </c>
      <c r="B161" s="30">
        <f>VLOOKUP(A161,DATA!$B$2:$F$347,3,0)</f>
        <v>9103</v>
      </c>
      <c r="C161" s="30" t="str">
        <f>VLOOKUP(A161,DATA!$B$2:$F$347,4,0)</f>
        <v>CUNCO</v>
      </c>
      <c r="D161" s="31">
        <f>VLOOKUP(A161,DATA!$B$2:$F$347,5,0)</f>
        <v>18065</v>
      </c>
      <c r="F161" s="9"/>
      <c r="G161" s="9"/>
    </row>
    <row r="162" spans="1:7" x14ac:dyDescent="0.25">
      <c r="A162">
        <v>160</v>
      </c>
      <c r="B162" s="30">
        <f>VLOOKUP(A162,DATA!$B$2:$F$347,3,0)</f>
        <v>6201</v>
      </c>
      <c r="C162" s="30" t="str">
        <f>VLOOKUP(A162,DATA!$B$2:$F$347,4,0)</f>
        <v>PICHILEMU</v>
      </c>
      <c r="D162" s="31">
        <f>VLOOKUP(A162,DATA!$B$2:$F$347,5,0)</f>
        <v>18136</v>
      </c>
      <c r="F162" s="9"/>
      <c r="G162" s="9"/>
    </row>
    <row r="163" spans="1:7" x14ac:dyDescent="0.25">
      <c r="A163">
        <v>161</v>
      </c>
      <c r="B163" s="30">
        <f>VLOOKUP(A163,DATA!$B$2:$F$347,3,0)</f>
        <v>9203</v>
      </c>
      <c r="C163" s="30" t="str">
        <f>VLOOKUP(A163,DATA!$B$2:$F$347,4,0)</f>
        <v>CURACAUTÍN</v>
      </c>
      <c r="D163" s="31">
        <f>VLOOKUP(A163,DATA!$B$2:$F$347,5,0)</f>
        <v>18196</v>
      </c>
      <c r="F163" s="9"/>
      <c r="G163" s="9"/>
    </row>
    <row r="164" spans="1:7" x14ac:dyDescent="0.25">
      <c r="A164">
        <v>162</v>
      </c>
      <c r="B164" s="30">
        <f>VLOOKUP(A164,DATA!$B$2:$F$347,3,0)</f>
        <v>16109</v>
      </c>
      <c r="C164" s="30" t="str">
        <f>VLOOKUP(A164,DATA!$B$2:$F$347,4,0)</f>
        <v>YUNGAY</v>
      </c>
      <c r="D164" s="31">
        <f>VLOOKUP(A164,DATA!$B$2:$F$347,5,0)</f>
        <v>18670</v>
      </c>
      <c r="F164" s="9"/>
      <c r="G164" s="9"/>
    </row>
    <row r="165" spans="1:7" x14ac:dyDescent="0.25">
      <c r="A165">
        <v>163</v>
      </c>
      <c r="B165" s="30">
        <f>VLOOKUP(A165,DATA!$B$2:$F$347,3,0)</f>
        <v>10107</v>
      </c>
      <c r="C165" s="30" t="str">
        <f>VLOOKUP(A165,DATA!$B$2:$F$347,4,0)</f>
        <v>LLANQUIHUE</v>
      </c>
      <c r="D165" s="31">
        <f>VLOOKUP(A165,DATA!$B$2:$F$347,5,0)</f>
        <v>18694</v>
      </c>
      <c r="F165" s="9"/>
      <c r="G165" s="9"/>
    </row>
    <row r="166" spans="1:7" x14ac:dyDescent="0.25">
      <c r="A166">
        <v>164</v>
      </c>
      <c r="B166" s="30">
        <f>VLOOKUP(A166,DATA!$B$2:$F$347,3,0)</f>
        <v>13203</v>
      </c>
      <c r="C166" s="30" t="str">
        <f>VLOOKUP(A166,DATA!$B$2:$F$347,4,0)</f>
        <v>SAN JOSÉ DE MAIPO</v>
      </c>
      <c r="D166" s="31">
        <f>VLOOKUP(A166,DATA!$B$2:$F$347,5,0)</f>
        <v>18917</v>
      </c>
      <c r="F166" s="9"/>
      <c r="G166" s="9"/>
    </row>
    <row r="167" spans="1:7" x14ac:dyDescent="0.25">
      <c r="A167">
        <v>165</v>
      </c>
      <c r="B167" s="30">
        <f>VLOOKUP(A167,DATA!$B$2:$F$347,3,0)</f>
        <v>16107</v>
      </c>
      <c r="C167" s="30" t="str">
        <f>VLOOKUP(A167,DATA!$B$2:$F$347,4,0)</f>
        <v>QUILLÓN</v>
      </c>
      <c r="D167" s="31">
        <f>VLOOKUP(A167,DATA!$B$2:$F$347,5,0)</f>
        <v>18924</v>
      </c>
      <c r="F167" s="9"/>
      <c r="G167" s="9"/>
    </row>
    <row r="168" spans="1:7" x14ac:dyDescent="0.25">
      <c r="A168">
        <v>166</v>
      </c>
      <c r="B168" s="30">
        <f>VLOOKUP(A168,DATA!$B$2:$F$347,3,0)</f>
        <v>5503</v>
      </c>
      <c r="C168" s="30" t="str">
        <f>VLOOKUP(A168,DATA!$B$2:$F$347,4,0)</f>
        <v>HIJUELAS</v>
      </c>
      <c r="D168" s="31">
        <f>VLOOKUP(A168,DATA!$B$2:$F$347,5,0)</f>
        <v>19218</v>
      </c>
      <c r="F168" s="9"/>
      <c r="G168" s="9"/>
    </row>
    <row r="169" spans="1:7" x14ac:dyDescent="0.25">
      <c r="A169">
        <v>167</v>
      </c>
      <c r="B169" s="30">
        <f>VLOOKUP(A169,DATA!$B$2:$F$347,3,0)</f>
        <v>6305</v>
      </c>
      <c r="C169" s="30" t="str">
        <f>VLOOKUP(A169,DATA!$B$2:$F$347,4,0)</f>
        <v>NANCAGUA</v>
      </c>
      <c r="D169" s="31">
        <f>VLOOKUP(A169,DATA!$B$2:$F$347,5,0)</f>
        <v>19309</v>
      </c>
      <c r="F169" s="9"/>
      <c r="G169" s="9"/>
    </row>
    <row r="170" spans="1:7" x14ac:dyDescent="0.25">
      <c r="A170">
        <v>168</v>
      </c>
      <c r="B170" s="30">
        <f>VLOOKUP(A170,DATA!$B$2:$F$347,3,0)</f>
        <v>9210</v>
      </c>
      <c r="C170" s="30" t="str">
        <f>VLOOKUP(A170,DATA!$B$2:$F$347,4,0)</f>
        <v>TRAIGUÉN</v>
      </c>
      <c r="D170" s="31">
        <f>VLOOKUP(A170,DATA!$B$2:$F$347,5,0)</f>
        <v>19315</v>
      </c>
      <c r="F170" s="9"/>
      <c r="G170" s="9"/>
    </row>
    <row r="171" spans="1:7" x14ac:dyDescent="0.25">
      <c r="A171">
        <v>169</v>
      </c>
      <c r="B171" s="30">
        <f>VLOOKUP(A171,DATA!$B$2:$F$347,3,0)</f>
        <v>7408</v>
      </c>
      <c r="C171" s="30" t="str">
        <f>VLOOKUP(A171,DATA!$B$2:$F$347,4,0)</f>
        <v>YERBAS BUENAS</v>
      </c>
      <c r="D171" s="31">
        <f>VLOOKUP(A171,DATA!$B$2:$F$347,5,0)</f>
        <v>19366</v>
      </c>
      <c r="F171" s="9"/>
      <c r="G171" s="9"/>
    </row>
    <row r="172" spans="1:7" x14ac:dyDescent="0.25">
      <c r="A172">
        <v>170</v>
      </c>
      <c r="B172" s="30">
        <f>VLOOKUP(A172,DATA!$B$2:$F$347,3,0)</f>
        <v>5803</v>
      </c>
      <c r="C172" s="30" t="str">
        <f>VLOOKUP(A172,DATA!$B$2:$F$347,4,0)</f>
        <v>OLMUÉ</v>
      </c>
      <c r="D172" s="31">
        <f>VLOOKUP(A172,DATA!$B$2:$F$347,5,0)</f>
        <v>19535</v>
      </c>
      <c r="F172" s="9"/>
      <c r="G172" s="9"/>
    </row>
    <row r="173" spans="1:7" x14ac:dyDescent="0.25">
      <c r="A173">
        <v>171</v>
      </c>
      <c r="B173" s="30">
        <f>VLOOKUP(A173,DATA!$B$2:$F$347,3,0)</f>
        <v>7307</v>
      </c>
      <c r="C173" s="30" t="str">
        <f>VLOOKUP(A173,DATA!$B$2:$F$347,4,0)</f>
        <v>SAGRADA FAMILIA</v>
      </c>
      <c r="D173" s="31">
        <f>VLOOKUP(A173,DATA!$B$2:$F$347,5,0)</f>
        <v>19556</v>
      </c>
      <c r="F173" s="9"/>
      <c r="G173" s="9"/>
    </row>
    <row r="174" spans="1:7" x14ac:dyDescent="0.25">
      <c r="A174">
        <v>172</v>
      </c>
      <c r="B174" s="30">
        <f>VLOOKUP(A174,DATA!$B$2:$F$347,3,0)</f>
        <v>3102</v>
      </c>
      <c r="C174" s="30" t="str">
        <f>VLOOKUP(A174,DATA!$B$2:$F$347,4,0)</f>
        <v>CALDERA</v>
      </c>
      <c r="D174" s="31">
        <f>VLOOKUP(A174,DATA!$B$2:$F$347,5,0)</f>
        <v>19612</v>
      </c>
      <c r="F174" s="9"/>
      <c r="G174" s="9"/>
    </row>
    <row r="175" spans="1:7" x14ac:dyDescent="0.25">
      <c r="A175">
        <v>173</v>
      </c>
      <c r="B175" s="30">
        <f>VLOOKUP(A175,DATA!$B$2:$F$347,3,0)</f>
        <v>10105</v>
      </c>
      <c r="C175" s="30" t="str">
        <f>VLOOKUP(A175,DATA!$B$2:$F$347,4,0)</f>
        <v>FRUTILLAR</v>
      </c>
      <c r="D175" s="31">
        <f>VLOOKUP(A175,DATA!$B$2:$F$347,5,0)</f>
        <v>20387</v>
      </c>
      <c r="F175" s="9"/>
      <c r="G175" s="9"/>
    </row>
    <row r="176" spans="1:7" x14ac:dyDescent="0.25">
      <c r="A176">
        <v>174</v>
      </c>
      <c r="B176" s="30">
        <f>VLOOKUP(A176,DATA!$B$2:$F$347,3,0)</f>
        <v>5105</v>
      </c>
      <c r="C176" s="30" t="str">
        <f>VLOOKUP(A176,DATA!$B$2:$F$347,4,0)</f>
        <v>PUCHUNCAVÍ</v>
      </c>
      <c r="D176" s="31">
        <f>VLOOKUP(A176,DATA!$B$2:$F$347,5,0)</f>
        <v>20391</v>
      </c>
      <c r="F176" s="9"/>
      <c r="G176" s="9"/>
    </row>
    <row r="177" spans="1:7" x14ac:dyDescent="0.25">
      <c r="A177">
        <v>175</v>
      </c>
      <c r="B177" s="30">
        <f>VLOOKUP(A177,DATA!$B$2:$F$347,3,0)</f>
        <v>14104</v>
      </c>
      <c r="C177" s="30" t="str">
        <f>VLOOKUP(A177,DATA!$B$2:$F$347,4,0)</f>
        <v>LOS LAGOS</v>
      </c>
      <c r="D177" s="31">
        <f>VLOOKUP(A177,DATA!$B$2:$F$347,5,0)</f>
        <v>20527</v>
      </c>
      <c r="F177" s="9"/>
      <c r="G177" s="9"/>
    </row>
    <row r="178" spans="1:7" x14ac:dyDescent="0.25">
      <c r="A178">
        <v>176</v>
      </c>
      <c r="B178" s="30">
        <f>VLOOKUP(A178,DATA!$B$2:$F$347,3,0)</f>
        <v>5402</v>
      </c>
      <c r="C178" s="30" t="str">
        <f>VLOOKUP(A178,DATA!$B$2:$F$347,4,0)</f>
        <v>CABILDO</v>
      </c>
      <c r="D178" s="31">
        <f>VLOOKUP(A178,DATA!$B$2:$F$347,5,0)</f>
        <v>20715</v>
      </c>
      <c r="F178" s="9"/>
      <c r="G178" s="9"/>
    </row>
    <row r="179" spans="1:7" x14ac:dyDescent="0.25">
      <c r="A179">
        <v>177</v>
      </c>
      <c r="B179" s="30">
        <f>VLOOKUP(A179,DATA!$B$2:$F$347,3,0)</f>
        <v>14107</v>
      </c>
      <c r="C179" s="30" t="str">
        <f>VLOOKUP(A179,DATA!$B$2:$F$347,4,0)</f>
        <v>PAILLACO</v>
      </c>
      <c r="D179" s="31">
        <f>VLOOKUP(A179,DATA!$B$2:$F$347,5,0)</f>
        <v>20848</v>
      </c>
      <c r="F179" s="9"/>
      <c r="G179" s="9"/>
    </row>
    <row r="180" spans="1:7" x14ac:dyDescent="0.25">
      <c r="A180">
        <v>178</v>
      </c>
      <c r="B180" s="30">
        <f>VLOOKUP(A180,DATA!$B$2:$F$347,3,0)</f>
        <v>6113</v>
      </c>
      <c r="C180" s="30" t="str">
        <f>VLOOKUP(A180,DATA!$B$2:$F$347,4,0)</f>
        <v>PICHIDEGUA</v>
      </c>
      <c r="D180" s="31">
        <f>VLOOKUP(A180,DATA!$B$2:$F$347,5,0)</f>
        <v>20855</v>
      </c>
      <c r="F180" s="9"/>
      <c r="G180" s="9"/>
    </row>
    <row r="181" spans="1:7" x14ac:dyDescent="0.25">
      <c r="A181">
        <v>179</v>
      </c>
      <c r="B181" s="30">
        <f>VLOOKUP(A181,DATA!$B$2:$F$347,3,0)</f>
        <v>5304</v>
      </c>
      <c r="C181" s="30" t="str">
        <f>VLOOKUP(A181,DATA!$B$2:$F$347,4,0)</f>
        <v>SAN ESTEBAN</v>
      </c>
      <c r="D181" s="31">
        <f>VLOOKUP(A181,DATA!$B$2:$F$347,5,0)</f>
        <v>20952</v>
      </c>
      <c r="F181" s="9"/>
      <c r="G181" s="9"/>
    </row>
    <row r="182" spans="1:7" x14ac:dyDescent="0.25">
      <c r="A182">
        <v>180</v>
      </c>
      <c r="B182" s="30">
        <f>VLOOKUP(A182,DATA!$B$2:$F$347,3,0)</f>
        <v>10303</v>
      </c>
      <c r="C182" s="30" t="str">
        <f>VLOOKUP(A182,DATA!$B$2:$F$347,4,0)</f>
        <v>PURRANQUE</v>
      </c>
      <c r="D182" s="31">
        <f>VLOOKUP(A182,DATA!$B$2:$F$347,5,0)</f>
        <v>21060</v>
      </c>
      <c r="F182" s="9"/>
      <c r="G182" s="9"/>
    </row>
    <row r="183" spans="1:7" x14ac:dyDescent="0.25">
      <c r="A183">
        <v>181</v>
      </c>
      <c r="B183" s="30">
        <f>VLOOKUP(A183,DATA!$B$2:$F$347,3,0)</f>
        <v>7405</v>
      </c>
      <c r="C183" s="30" t="str">
        <f>VLOOKUP(A183,DATA!$B$2:$F$347,4,0)</f>
        <v>RETIRO</v>
      </c>
      <c r="D183" s="31">
        <f>VLOOKUP(A183,DATA!$B$2:$F$347,5,0)</f>
        <v>21194</v>
      </c>
      <c r="F183" s="9"/>
      <c r="G183" s="9"/>
    </row>
    <row r="184" spans="1:7" x14ac:dyDescent="0.25">
      <c r="A184">
        <v>182</v>
      </c>
      <c r="B184" s="30">
        <f>VLOOKUP(A184,DATA!$B$2:$F$347,3,0)</f>
        <v>6104</v>
      </c>
      <c r="C184" s="30" t="str">
        <f>VLOOKUP(A184,DATA!$B$2:$F$347,4,0)</f>
        <v>COLTAUCO</v>
      </c>
      <c r="D184" s="31">
        <f>VLOOKUP(A184,DATA!$B$2:$F$347,5,0)</f>
        <v>21507</v>
      </c>
      <c r="F184" s="9"/>
      <c r="G184" s="9"/>
    </row>
    <row r="185" spans="1:7" x14ac:dyDescent="0.25">
      <c r="A185">
        <v>183</v>
      </c>
      <c r="B185" s="30">
        <f>VLOOKUP(A185,DATA!$B$2:$F$347,3,0)</f>
        <v>13303</v>
      </c>
      <c r="C185" s="30" t="str">
        <f>VLOOKUP(A185,DATA!$B$2:$F$347,4,0)</f>
        <v>TILTIL</v>
      </c>
      <c r="D185" s="31">
        <f>VLOOKUP(A185,DATA!$B$2:$F$347,5,0)</f>
        <v>21783</v>
      </c>
      <c r="F185" s="9"/>
      <c r="G185" s="9"/>
    </row>
    <row r="186" spans="1:7" x14ac:dyDescent="0.25">
      <c r="A186">
        <v>184</v>
      </c>
      <c r="B186" s="30">
        <f>VLOOKUP(A186,DATA!$B$2:$F$347,3,0)</f>
        <v>8313</v>
      </c>
      <c r="C186" s="30" t="str">
        <f>VLOOKUP(A186,DATA!$B$2:$F$347,4,0)</f>
        <v>YUMBEL</v>
      </c>
      <c r="D186" s="31">
        <f>VLOOKUP(A186,DATA!$B$2:$F$347,5,0)</f>
        <v>22158</v>
      </c>
      <c r="F186" s="9"/>
      <c r="G186" s="9"/>
    </row>
    <row r="187" spans="1:7" x14ac:dyDescent="0.25">
      <c r="A187">
        <v>185</v>
      </c>
      <c r="B187" s="30">
        <f>VLOOKUP(A187,DATA!$B$2:$F$347,3,0)</f>
        <v>8206</v>
      </c>
      <c r="C187" s="30" t="str">
        <f>VLOOKUP(A187,DATA!$B$2:$F$347,4,0)</f>
        <v>LOS ÁLAMOS</v>
      </c>
      <c r="D187" s="31">
        <f>VLOOKUP(A187,DATA!$B$2:$F$347,5,0)</f>
        <v>22647</v>
      </c>
      <c r="F187" s="9"/>
      <c r="G187" s="9"/>
    </row>
    <row r="188" spans="1:7" x14ac:dyDescent="0.25">
      <c r="A188">
        <v>186</v>
      </c>
      <c r="B188" s="30">
        <f>VLOOKUP(A188,DATA!$B$2:$F$347,3,0)</f>
        <v>16102</v>
      </c>
      <c r="C188" s="30" t="str">
        <f>VLOOKUP(A188,DATA!$B$2:$F$347,4,0)</f>
        <v>BULNES</v>
      </c>
      <c r="D188" s="31">
        <f>VLOOKUP(A188,DATA!$B$2:$F$347,5,0)</f>
        <v>22665</v>
      </c>
      <c r="F188" s="9"/>
      <c r="G188" s="9"/>
    </row>
    <row r="189" spans="1:7" x14ac:dyDescent="0.25">
      <c r="A189">
        <v>187</v>
      </c>
      <c r="B189" s="30">
        <f>VLOOKUP(A189,DATA!$B$2:$F$347,3,0)</f>
        <v>7402</v>
      </c>
      <c r="C189" s="30" t="str">
        <f>VLOOKUP(A189,DATA!$B$2:$F$347,4,0)</f>
        <v>COLBÚN</v>
      </c>
      <c r="D189" s="31">
        <f>VLOOKUP(A189,DATA!$B$2:$F$347,5,0)</f>
        <v>22813</v>
      </c>
      <c r="F189" s="9"/>
      <c r="G189" s="9"/>
    </row>
    <row r="190" spans="1:7" x14ac:dyDescent="0.25">
      <c r="A190">
        <v>188</v>
      </c>
      <c r="B190" s="30">
        <f>VLOOKUP(A190,DATA!$B$2:$F$347,3,0)</f>
        <v>6105</v>
      </c>
      <c r="C190" s="30" t="str">
        <f>VLOOKUP(A190,DATA!$B$2:$F$347,4,0)</f>
        <v>DOÑIHUE</v>
      </c>
      <c r="D190" s="31">
        <f>VLOOKUP(A190,DATA!$B$2:$F$347,5,0)</f>
        <v>22964</v>
      </c>
      <c r="F190" s="9"/>
      <c r="G190" s="9"/>
    </row>
    <row r="191" spans="1:7" x14ac:dyDescent="0.25">
      <c r="A191">
        <v>189</v>
      </c>
      <c r="B191" s="30">
        <f>VLOOKUP(A191,DATA!$B$2:$F$347,3,0)</f>
        <v>14106</v>
      </c>
      <c r="C191" s="30" t="str">
        <f>VLOOKUP(A191,DATA!$B$2:$F$347,4,0)</f>
        <v>MARIQUINA</v>
      </c>
      <c r="D191" s="31">
        <f>VLOOKUP(A191,DATA!$B$2:$F$347,5,0)</f>
        <v>23458</v>
      </c>
      <c r="F191" s="9"/>
      <c r="G191" s="9"/>
    </row>
    <row r="192" spans="1:7" x14ac:dyDescent="0.25">
      <c r="A192">
        <v>190</v>
      </c>
      <c r="B192" s="30">
        <f>VLOOKUP(A192,DATA!$B$2:$F$347,3,0)</f>
        <v>5506</v>
      </c>
      <c r="C192" s="30" t="str">
        <f>VLOOKUP(A192,DATA!$B$2:$F$347,4,0)</f>
        <v>NOGALES</v>
      </c>
      <c r="D192" s="31">
        <f>VLOOKUP(A192,DATA!$B$2:$F$347,5,0)</f>
        <v>23559</v>
      </c>
      <c r="F192" s="9"/>
      <c r="G192" s="9"/>
    </row>
    <row r="193" spans="1:7" x14ac:dyDescent="0.25">
      <c r="A193">
        <v>191</v>
      </c>
      <c r="B193" s="30">
        <f>VLOOKUP(A193,DATA!$B$2:$F$347,3,0)</f>
        <v>4203</v>
      </c>
      <c r="C193" s="30" t="str">
        <f>VLOOKUP(A193,DATA!$B$2:$F$347,4,0)</f>
        <v>LOS VILOS</v>
      </c>
      <c r="D193" s="31">
        <f>VLOOKUP(A193,DATA!$B$2:$F$347,5,0)</f>
        <v>23668</v>
      </c>
      <c r="F193" s="9"/>
      <c r="G193" s="9"/>
    </row>
    <row r="194" spans="1:7" x14ac:dyDescent="0.25">
      <c r="A194">
        <v>192</v>
      </c>
      <c r="B194" s="30">
        <f>VLOOKUP(A194,DATA!$B$2:$F$347,3,0)</f>
        <v>8304</v>
      </c>
      <c r="C194" s="30" t="str">
        <f>VLOOKUP(A194,DATA!$B$2:$F$347,4,0)</f>
        <v>LAJA</v>
      </c>
      <c r="D194" s="31">
        <f>VLOOKUP(A194,DATA!$B$2:$F$347,5,0)</f>
        <v>23896</v>
      </c>
      <c r="F194" s="9"/>
      <c r="G194" s="9"/>
    </row>
    <row r="195" spans="1:7" x14ac:dyDescent="0.25">
      <c r="A195">
        <v>193</v>
      </c>
      <c r="B195" s="30">
        <f>VLOOKUP(A195,DATA!$B$2:$F$347,3,0)</f>
        <v>12401</v>
      </c>
      <c r="C195" s="30" t="str">
        <f>VLOOKUP(A195,DATA!$B$2:$F$347,4,0)</f>
        <v>NATALES</v>
      </c>
      <c r="D195" s="31">
        <f>VLOOKUP(A195,DATA!$B$2:$F$347,5,0)</f>
        <v>24044</v>
      </c>
      <c r="F195" s="9"/>
      <c r="G195" s="9"/>
    </row>
    <row r="196" spans="1:7" x14ac:dyDescent="0.25">
      <c r="A196">
        <v>194</v>
      </c>
      <c r="B196" s="30">
        <f>VLOOKUP(A196,DATA!$B$2:$F$347,3,0)</f>
        <v>9109</v>
      </c>
      <c r="C196" s="30" t="str">
        <f>VLOOKUP(A196,DATA!$B$2:$F$347,4,0)</f>
        <v>LONCOCHE</v>
      </c>
      <c r="D196" s="31">
        <f>VLOOKUP(A196,DATA!$B$2:$F$347,5,0)</f>
        <v>24766</v>
      </c>
      <c r="F196" s="9"/>
      <c r="G196" s="9"/>
    </row>
    <row r="197" spans="1:7" x14ac:dyDescent="0.25">
      <c r="A197">
        <v>195</v>
      </c>
      <c r="B197" s="30">
        <f>VLOOKUP(A197,DATA!$B$2:$F$347,3,0)</f>
        <v>11201</v>
      </c>
      <c r="C197" s="30" t="str">
        <f>VLOOKUP(A197,DATA!$B$2:$F$347,4,0)</f>
        <v>AYSÉN</v>
      </c>
      <c r="D197" s="31">
        <f>VLOOKUP(A197,DATA!$B$2:$F$347,5,0)</f>
        <v>25085</v>
      </c>
      <c r="F197" s="9"/>
      <c r="G197" s="9"/>
    </row>
    <row r="198" spans="1:7" x14ac:dyDescent="0.25">
      <c r="A198">
        <v>196</v>
      </c>
      <c r="B198" s="30">
        <f>VLOOKUP(A198,DATA!$B$2:$F$347,3,0)</f>
        <v>9105</v>
      </c>
      <c r="C198" s="30" t="str">
        <f>VLOOKUP(A198,DATA!$B$2:$F$347,4,0)</f>
        <v>FREIRE</v>
      </c>
      <c r="D198" s="31">
        <f>VLOOKUP(A198,DATA!$B$2:$F$347,5,0)</f>
        <v>25472</v>
      </c>
      <c r="F198" s="9"/>
      <c r="G198" s="9"/>
    </row>
    <row r="199" spans="1:7" x14ac:dyDescent="0.25">
      <c r="A199">
        <v>197</v>
      </c>
      <c r="B199" s="30">
        <f>VLOOKUP(A199,DATA!$B$2:$F$347,3,0)</f>
        <v>9102</v>
      </c>
      <c r="C199" s="30" t="str">
        <f>VLOOKUP(A199,DATA!$B$2:$F$347,4,0)</f>
        <v>CARAHUE</v>
      </c>
      <c r="D199" s="31">
        <f>VLOOKUP(A199,DATA!$B$2:$F$347,5,0)</f>
        <v>25505</v>
      </c>
      <c r="F199" s="9"/>
      <c r="G199" s="9"/>
    </row>
    <row r="200" spans="1:7" x14ac:dyDescent="0.25">
      <c r="A200">
        <v>198</v>
      </c>
      <c r="B200" s="30">
        <f>VLOOKUP(A200,DATA!$B$2:$F$347,3,0)</f>
        <v>5603</v>
      </c>
      <c r="C200" s="30" t="str">
        <f>VLOOKUP(A200,DATA!$B$2:$F$347,4,0)</f>
        <v>CARTAGENA</v>
      </c>
      <c r="D200" s="31">
        <f>VLOOKUP(A200,DATA!$B$2:$F$347,5,0)</f>
        <v>25815</v>
      </c>
      <c r="F200" s="9"/>
      <c r="G200" s="9"/>
    </row>
    <row r="201" spans="1:7" x14ac:dyDescent="0.25">
      <c r="A201">
        <v>199</v>
      </c>
      <c r="B201" s="30">
        <f>VLOOKUP(A201,DATA!$B$2:$F$347,3,0)</f>
        <v>5504</v>
      </c>
      <c r="C201" s="30" t="str">
        <f>VLOOKUP(A201,DATA!$B$2:$F$347,4,0)</f>
        <v>LA CRUZ</v>
      </c>
      <c r="D201" s="31">
        <f>VLOOKUP(A201,DATA!$B$2:$F$347,5,0)</f>
        <v>26008</v>
      </c>
      <c r="F201" s="9"/>
      <c r="G201" s="9"/>
    </row>
    <row r="202" spans="1:7" x14ac:dyDescent="0.25">
      <c r="A202">
        <v>200</v>
      </c>
      <c r="B202" s="30">
        <f>VLOOKUP(A202,DATA!$B$2:$F$347,3,0)</f>
        <v>9114</v>
      </c>
      <c r="C202" s="30" t="str">
        <f>VLOOKUP(A202,DATA!$B$2:$F$347,4,0)</f>
        <v>PITRUFQUÉN</v>
      </c>
      <c r="D202" s="31">
        <f>VLOOKUP(A202,DATA!$B$2:$F$347,5,0)</f>
        <v>26245</v>
      </c>
      <c r="F202" s="9"/>
      <c r="G202" s="9"/>
    </row>
    <row r="203" spans="1:7" x14ac:dyDescent="0.25">
      <c r="A203">
        <v>201</v>
      </c>
      <c r="B203" s="30">
        <f>VLOOKUP(A203,DATA!$B$2:$F$347,3,0)</f>
        <v>9202</v>
      </c>
      <c r="C203" s="30" t="str">
        <f>VLOOKUP(A203,DATA!$B$2:$F$347,4,0)</f>
        <v>COLLIPULLI</v>
      </c>
      <c r="D203" s="31">
        <f>VLOOKUP(A203,DATA!$B$2:$F$347,5,0)</f>
        <v>26271</v>
      </c>
      <c r="F203" s="9"/>
      <c r="G203" s="9"/>
    </row>
    <row r="204" spans="1:7" x14ac:dyDescent="0.25">
      <c r="A204">
        <v>202</v>
      </c>
      <c r="B204" s="30">
        <f>VLOOKUP(A204,DATA!$B$2:$F$347,3,0)</f>
        <v>8105</v>
      </c>
      <c r="C204" s="30" t="str">
        <f>VLOOKUP(A204,DATA!$B$2:$F$347,4,0)</f>
        <v>HUALQUI</v>
      </c>
      <c r="D204" s="31">
        <f>VLOOKUP(A204,DATA!$B$2:$F$347,5,0)</f>
        <v>26366</v>
      </c>
      <c r="F204" s="9"/>
      <c r="G204" s="9"/>
    </row>
    <row r="205" spans="1:7" x14ac:dyDescent="0.25">
      <c r="A205">
        <v>203</v>
      </c>
      <c r="B205" s="30">
        <f>VLOOKUP(A205,DATA!$B$2:$F$347,3,0)</f>
        <v>5703</v>
      </c>
      <c r="C205" s="30" t="str">
        <f>VLOOKUP(A205,DATA!$B$2:$F$347,4,0)</f>
        <v>LLAILLAY</v>
      </c>
      <c r="D205" s="31">
        <f>VLOOKUP(A205,DATA!$B$2:$F$347,5,0)</f>
        <v>26760</v>
      </c>
      <c r="F205" s="9"/>
      <c r="G205" s="9"/>
    </row>
    <row r="206" spans="1:7" x14ac:dyDescent="0.25">
      <c r="A206">
        <v>204</v>
      </c>
      <c r="B206" s="30">
        <f>VLOOKUP(A206,DATA!$B$2:$F$347,3,0)</f>
        <v>6107</v>
      </c>
      <c r="C206" s="30" t="str">
        <f>VLOOKUP(A206,DATA!$B$2:$F$347,4,0)</f>
        <v>LAS CABRAS</v>
      </c>
      <c r="D206" s="31">
        <f>VLOOKUP(A206,DATA!$B$2:$F$347,5,0)</f>
        <v>27034</v>
      </c>
      <c r="F206" s="9"/>
      <c r="G206" s="9"/>
    </row>
    <row r="207" spans="1:7" x14ac:dyDescent="0.25">
      <c r="A207">
        <v>205</v>
      </c>
      <c r="B207" s="30">
        <f>VLOOKUP(A207,DATA!$B$2:$F$347,3,0)</f>
        <v>8201</v>
      </c>
      <c r="C207" s="30" t="str">
        <f>VLOOKUP(A207,DATA!$B$2:$F$347,4,0)</f>
        <v>LEBU</v>
      </c>
      <c r="D207" s="31">
        <f>VLOOKUP(A207,DATA!$B$2:$F$347,5,0)</f>
        <v>27128</v>
      </c>
      <c r="F207" s="9"/>
      <c r="G207" s="9"/>
    </row>
    <row r="208" spans="1:7" x14ac:dyDescent="0.25">
      <c r="A208">
        <v>206</v>
      </c>
      <c r="B208" s="30">
        <f>VLOOKUP(A208,DATA!$B$2:$F$347,3,0)</f>
        <v>6110</v>
      </c>
      <c r="C208" s="30" t="str">
        <f>VLOOKUP(A208,DATA!$B$2:$F$347,4,0)</f>
        <v>MOSTAZAL</v>
      </c>
      <c r="D208" s="31">
        <f>VLOOKUP(A208,DATA!$B$2:$F$347,5,0)</f>
        <v>27765</v>
      </c>
      <c r="F208" s="9"/>
      <c r="G208" s="9"/>
    </row>
    <row r="209" spans="1:7" x14ac:dyDescent="0.25">
      <c r="A209">
        <v>207</v>
      </c>
      <c r="B209" s="30">
        <f>VLOOKUP(A209,DATA!$B$2:$F$347,3,0)</f>
        <v>8306</v>
      </c>
      <c r="C209" s="30" t="str">
        <f>VLOOKUP(A209,DATA!$B$2:$F$347,4,0)</f>
        <v>NACIMIENTO</v>
      </c>
      <c r="D209" s="31">
        <f>VLOOKUP(A209,DATA!$B$2:$F$347,5,0)</f>
        <v>27981</v>
      </c>
      <c r="F209" s="9"/>
      <c r="G209" s="9"/>
    </row>
    <row r="210" spans="1:7" x14ac:dyDescent="0.25">
      <c r="A210">
        <v>208</v>
      </c>
      <c r="B210" s="30">
        <f>VLOOKUP(A210,DATA!$B$2:$F$347,3,0)</f>
        <v>2301</v>
      </c>
      <c r="C210" s="30" t="str">
        <f>VLOOKUP(A210,DATA!$B$2:$F$347,4,0)</f>
        <v>TOCOPILLA</v>
      </c>
      <c r="D210" s="31">
        <f>VLOOKUP(A210,DATA!$B$2:$F$347,5,0)</f>
        <v>28214</v>
      </c>
      <c r="F210" s="9"/>
      <c r="G210" s="9"/>
    </row>
    <row r="211" spans="1:7" x14ac:dyDescent="0.25">
      <c r="A211">
        <v>209</v>
      </c>
      <c r="B211" s="30">
        <f>VLOOKUP(A211,DATA!$B$2:$F$347,3,0)</f>
        <v>16302</v>
      </c>
      <c r="C211" s="30" t="str">
        <f>VLOOKUP(A211,DATA!$B$2:$F$347,4,0)</f>
        <v>COIHUECO</v>
      </c>
      <c r="D211" s="31">
        <f>VLOOKUP(A211,DATA!$B$2:$F$347,5,0)</f>
        <v>28569</v>
      </c>
      <c r="F211" s="9"/>
      <c r="G211" s="9"/>
    </row>
    <row r="212" spans="1:7" x14ac:dyDescent="0.25">
      <c r="A212">
        <v>210</v>
      </c>
      <c r="B212" s="30">
        <f>VLOOKUP(A212,DATA!$B$2:$F$347,3,0)</f>
        <v>13403</v>
      </c>
      <c r="C212" s="30" t="str">
        <f>VLOOKUP(A212,DATA!$B$2:$F$347,4,0)</f>
        <v>CALERA DE TANGO</v>
      </c>
      <c r="D212" s="31">
        <f>VLOOKUP(A212,DATA!$B$2:$F$347,5,0)</f>
        <v>29019</v>
      </c>
      <c r="F212" s="9"/>
      <c r="G212" s="9"/>
    </row>
    <row r="213" spans="1:7" x14ac:dyDescent="0.25">
      <c r="A213">
        <v>211</v>
      </c>
      <c r="B213" s="30">
        <f>VLOOKUP(A213,DATA!$B$2:$F$347,3,0)</f>
        <v>4204</v>
      </c>
      <c r="C213" s="30" t="str">
        <f>VLOOKUP(A213,DATA!$B$2:$F$347,4,0)</f>
        <v>SALAMANCA</v>
      </c>
      <c r="D213" s="31">
        <f>VLOOKUP(A213,DATA!$B$2:$F$347,5,0)</f>
        <v>29359</v>
      </c>
      <c r="F213" s="9"/>
      <c r="G213" s="9"/>
    </row>
    <row r="214" spans="1:7" x14ac:dyDescent="0.25">
      <c r="A214">
        <v>212</v>
      </c>
      <c r="B214" s="30">
        <f>VLOOKUP(A214,DATA!$B$2:$F$347,3,0)</f>
        <v>10208</v>
      </c>
      <c r="C214" s="30" t="str">
        <f>VLOOKUP(A214,DATA!$B$2:$F$347,4,0)</f>
        <v>QUELLÓN</v>
      </c>
      <c r="D214" s="31">
        <f>VLOOKUP(A214,DATA!$B$2:$F$347,5,0)</f>
        <v>29538</v>
      </c>
      <c r="F214" s="9"/>
      <c r="G214" s="9"/>
    </row>
    <row r="215" spans="1:7" x14ac:dyDescent="0.25">
      <c r="A215">
        <v>213</v>
      </c>
      <c r="B215" s="30">
        <f>VLOOKUP(A215,DATA!$B$2:$F$347,3,0)</f>
        <v>5102</v>
      </c>
      <c r="C215" s="30" t="str">
        <f>VLOOKUP(A215,DATA!$B$2:$F$347,4,0)</f>
        <v>CASABLANCA</v>
      </c>
      <c r="D215" s="31">
        <f>VLOOKUP(A215,DATA!$B$2:$F$347,5,0)</f>
        <v>29556</v>
      </c>
      <c r="F215" s="9"/>
      <c r="G215" s="9"/>
    </row>
    <row r="216" spans="1:7" x14ac:dyDescent="0.25">
      <c r="A216">
        <v>214</v>
      </c>
      <c r="B216" s="30">
        <f>VLOOKUP(A216,DATA!$B$2:$F$347,3,0)</f>
        <v>4106</v>
      </c>
      <c r="C216" s="30" t="str">
        <f>VLOOKUP(A216,DATA!$B$2:$F$347,4,0)</f>
        <v>VICUÑA</v>
      </c>
      <c r="D216" s="31">
        <f>VLOOKUP(A216,DATA!$B$2:$F$347,5,0)</f>
        <v>29990</v>
      </c>
      <c r="F216" s="9"/>
      <c r="G216" s="9"/>
    </row>
    <row r="217" spans="1:7" x14ac:dyDescent="0.25">
      <c r="A217">
        <v>215</v>
      </c>
      <c r="B217" s="30">
        <f>VLOOKUP(A217,DATA!$B$2:$F$347,3,0)</f>
        <v>9115</v>
      </c>
      <c r="C217" s="30" t="str">
        <f>VLOOKUP(A217,DATA!$B$2:$F$347,4,0)</f>
        <v>PUCÓN</v>
      </c>
      <c r="D217" s="31">
        <f>VLOOKUP(A217,DATA!$B$2:$F$347,5,0)</f>
        <v>30052</v>
      </c>
      <c r="F217" s="9"/>
      <c r="G217" s="9"/>
    </row>
    <row r="218" spans="1:7" x14ac:dyDescent="0.25">
      <c r="A218">
        <v>216</v>
      </c>
      <c r="B218" s="30">
        <f>VLOOKUP(A218,DATA!$B$2:$F$347,3,0)</f>
        <v>6116</v>
      </c>
      <c r="C218" s="30" t="str">
        <f>VLOOKUP(A218,DATA!$B$2:$F$347,4,0)</f>
        <v>REQUINOA</v>
      </c>
      <c r="D218" s="31">
        <f>VLOOKUP(A218,DATA!$B$2:$F$347,5,0)</f>
        <v>30749</v>
      </c>
      <c r="F218" s="9"/>
      <c r="G218" s="9"/>
    </row>
    <row r="219" spans="1:7" x14ac:dyDescent="0.25">
      <c r="A219">
        <v>217</v>
      </c>
      <c r="B219" s="30">
        <f>VLOOKUP(A219,DATA!$B$2:$F$347,3,0)</f>
        <v>8303</v>
      </c>
      <c r="C219" s="30" t="str">
        <f>VLOOKUP(A219,DATA!$B$2:$F$347,4,0)</f>
        <v>CABRERO</v>
      </c>
      <c r="D219" s="31">
        <f>VLOOKUP(A219,DATA!$B$2:$F$347,5,0)</f>
        <v>30842</v>
      </c>
      <c r="F219" s="9"/>
      <c r="G219" s="9"/>
    </row>
    <row r="220" spans="1:7" x14ac:dyDescent="0.25">
      <c r="A220">
        <v>218</v>
      </c>
      <c r="B220" s="30">
        <f>VLOOKUP(A220,DATA!$B$2:$F$347,3,0)</f>
        <v>8305</v>
      </c>
      <c r="C220" s="30" t="str">
        <f>VLOOKUP(A220,DATA!$B$2:$F$347,4,0)</f>
        <v>MULCHÉN</v>
      </c>
      <c r="D220" s="31">
        <f>VLOOKUP(A220,DATA!$B$2:$F$347,5,0)</f>
        <v>31078</v>
      </c>
      <c r="F220" s="9"/>
      <c r="G220" s="9"/>
    </row>
    <row r="221" spans="1:7" x14ac:dyDescent="0.25">
      <c r="A221">
        <v>219</v>
      </c>
      <c r="B221" s="30">
        <f>VLOOKUP(A221,DATA!$B$2:$F$347,3,0)</f>
        <v>7308</v>
      </c>
      <c r="C221" s="30" t="str">
        <f>VLOOKUP(A221,DATA!$B$2:$F$347,4,0)</f>
        <v>TENO</v>
      </c>
      <c r="D221" s="31">
        <f>VLOOKUP(A221,DATA!$B$2:$F$347,5,0)</f>
        <v>31132</v>
      </c>
      <c r="F221" s="9"/>
      <c r="G221" s="9"/>
    </row>
    <row r="222" spans="1:7" x14ac:dyDescent="0.25">
      <c r="A222">
        <v>220</v>
      </c>
      <c r="B222" s="30">
        <f>VLOOKUP(A222,DATA!$B$2:$F$347,3,0)</f>
        <v>13202</v>
      </c>
      <c r="C222" s="30" t="str">
        <f>VLOOKUP(A222,DATA!$B$2:$F$347,4,0)</f>
        <v>PIRQUE</v>
      </c>
      <c r="D222" s="31">
        <f>VLOOKUP(A222,DATA!$B$2:$F$347,5,0)</f>
        <v>31134</v>
      </c>
      <c r="F222" s="9"/>
      <c r="G222" s="9"/>
    </row>
    <row r="223" spans="1:7" x14ac:dyDescent="0.25">
      <c r="A223">
        <v>221</v>
      </c>
      <c r="B223" s="30">
        <f>VLOOKUP(A223,DATA!$B$2:$F$347,3,0)</f>
        <v>9119</v>
      </c>
      <c r="C223" s="30" t="str">
        <f>VLOOKUP(A223,DATA!$B$2:$F$347,4,0)</f>
        <v>VILCÚN</v>
      </c>
      <c r="D223" s="31">
        <f>VLOOKUP(A223,DATA!$B$2:$F$347,5,0)</f>
        <v>31258</v>
      </c>
      <c r="F223" s="9"/>
      <c r="G223" s="9"/>
    </row>
    <row r="224" spans="1:7" x14ac:dyDescent="0.25">
      <c r="A224">
        <v>222</v>
      </c>
      <c r="B224" s="30">
        <f>VLOOKUP(A224,DATA!$B$2:$F$347,3,0)</f>
        <v>4303</v>
      </c>
      <c r="C224" s="30" t="str">
        <f>VLOOKUP(A224,DATA!$B$2:$F$347,4,0)</f>
        <v>MONTE PATRIA</v>
      </c>
      <c r="D224" s="31">
        <f>VLOOKUP(A224,DATA!$B$2:$F$347,5,0)</f>
        <v>32607</v>
      </c>
      <c r="F224" s="9"/>
      <c r="G224" s="9"/>
    </row>
    <row r="225" spans="1:7" x14ac:dyDescent="0.25">
      <c r="A225">
        <v>223</v>
      </c>
      <c r="B225" s="30">
        <f>VLOOKUP(A225,DATA!$B$2:$F$347,3,0)</f>
        <v>4201</v>
      </c>
      <c r="C225" s="30" t="str">
        <f>VLOOKUP(A225,DATA!$B$2:$F$347,4,0)</f>
        <v>ILLAPEL</v>
      </c>
      <c r="D225" s="31">
        <f>VLOOKUP(A225,DATA!$B$2:$F$347,5,0)</f>
        <v>32899</v>
      </c>
      <c r="F225" s="9"/>
      <c r="G225" s="9"/>
    </row>
    <row r="226" spans="1:7" x14ac:dyDescent="0.25">
      <c r="A226">
        <v>224</v>
      </c>
      <c r="B226" s="30">
        <f>VLOOKUP(A226,DATA!$B$2:$F$347,3,0)</f>
        <v>14204</v>
      </c>
      <c r="C226" s="30" t="str">
        <f>VLOOKUP(A226,DATA!$B$2:$F$347,4,0)</f>
        <v>RÍO BUENO</v>
      </c>
      <c r="D226" s="31">
        <f>VLOOKUP(A226,DATA!$B$2:$F$347,5,0)</f>
        <v>32953</v>
      </c>
      <c r="F226" s="9"/>
      <c r="G226" s="9"/>
    </row>
    <row r="227" spans="1:7" x14ac:dyDescent="0.25">
      <c r="A227">
        <v>225</v>
      </c>
      <c r="B227" s="30">
        <f>VLOOKUP(A227,DATA!$B$2:$F$347,3,0)</f>
        <v>7403</v>
      </c>
      <c r="C227" s="30" t="str">
        <f>VLOOKUP(A227,DATA!$B$2:$F$347,4,0)</f>
        <v>LONGAVÍ</v>
      </c>
      <c r="D227" s="31">
        <f>VLOOKUP(A227,DATA!$B$2:$F$347,5,0)</f>
        <v>33051</v>
      </c>
      <c r="F227" s="9"/>
      <c r="G227" s="9"/>
    </row>
    <row r="228" spans="1:7" x14ac:dyDescent="0.25">
      <c r="A228">
        <v>226</v>
      </c>
      <c r="B228" s="30">
        <f>VLOOKUP(A228,DATA!$B$2:$F$347,3,0)</f>
        <v>9111</v>
      </c>
      <c r="C228" s="30" t="str">
        <f>VLOOKUP(A228,DATA!$B$2:$F$347,4,0)</f>
        <v>NUEVA IMPERIAL</v>
      </c>
      <c r="D228" s="31">
        <f>VLOOKUP(A228,DATA!$B$2:$F$347,5,0)</f>
        <v>33898</v>
      </c>
      <c r="F228" s="9"/>
      <c r="G228" s="9"/>
    </row>
    <row r="229" spans="1:7" x14ac:dyDescent="0.25">
      <c r="A229">
        <v>227</v>
      </c>
      <c r="B229" s="30">
        <f>VLOOKUP(A229,DATA!$B$2:$F$347,3,0)</f>
        <v>8205</v>
      </c>
      <c r="C229" s="30" t="str">
        <f>VLOOKUP(A229,DATA!$B$2:$F$347,4,0)</f>
        <v>CURANILAHUE</v>
      </c>
      <c r="D229" s="31">
        <f>VLOOKUP(A229,DATA!$B$2:$F$347,5,0)</f>
        <v>33921</v>
      </c>
      <c r="F229" s="9"/>
      <c r="G229" s="9"/>
    </row>
    <row r="230" spans="1:7" x14ac:dyDescent="0.25">
      <c r="A230">
        <v>228</v>
      </c>
      <c r="B230" s="30">
        <f>VLOOKUP(A230,DATA!$B$2:$F$347,3,0)</f>
        <v>16103</v>
      </c>
      <c r="C230" s="30" t="str">
        <f>VLOOKUP(A230,DATA!$B$2:$F$347,4,0)</f>
        <v>CHILLÁN VIEJO</v>
      </c>
      <c r="D230" s="31">
        <f>VLOOKUP(A230,DATA!$B$2:$F$347,5,0)</f>
        <v>34311</v>
      </c>
      <c r="F230" s="9"/>
      <c r="G230" s="9"/>
    </row>
    <row r="231" spans="1:7" x14ac:dyDescent="0.25">
      <c r="A231">
        <v>229</v>
      </c>
      <c r="B231" s="30">
        <f>VLOOKUP(A231,DATA!$B$2:$F$347,3,0)</f>
        <v>9211</v>
      </c>
      <c r="C231" s="30" t="str">
        <f>VLOOKUP(A231,DATA!$B$2:$F$347,4,0)</f>
        <v>VICTORIA</v>
      </c>
      <c r="D231" s="31">
        <f>VLOOKUP(A231,DATA!$B$2:$F$347,5,0)</f>
        <v>35512</v>
      </c>
      <c r="F231" s="9"/>
      <c r="G231" s="9"/>
    </row>
    <row r="232" spans="1:7" x14ac:dyDescent="0.25">
      <c r="A232">
        <v>230</v>
      </c>
      <c r="B232" s="30">
        <f>VLOOKUP(A232,DATA!$B$2:$F$347,3,0)</f>
        <v>14108</v>
      </c>
      <c r="C232" s="30" t="str">
        <f>VLOOKUP(A232,DATA!$B$2:$F$347,4,0)</f>
        <v>PANGUIPULLI</v>
      </c>
      <c r="D232" s="31">
        <f>VLOOKUP(A232,DATA!$B$2:$F$347,5,0)</f>
        <v>36072</v>
      </c>
      <c r="F232" s="9"/>
      <c r="G232" s="9"/>
    </row>
    <row r="233" spans="1:7" x14ac:dyDescent="0.25">
      <c r="A233">
        <v>231</v>
      </c>
      <c r="B233" s="30">
        <f>VLOOKUP(A233,DATA!$B$2:$F$347,3,0)</f>
        <v>5107</v>
      </c>
      <c r="C233" s="30" t="str">
        <f>VLOOKUP(A233,DATA!$B$2:$F$347,4,0)</f>
        <v>QUINTERO</v>
      </c>
      <c r="D233" s="31">
        <f>VLOOKUP(A233,DATA!$B$2:$F$347,5,0)</f>
        <v>36821</v>
      </c>
      <c r="F233" s="9"/>
      <c r="G233" s="9"/>
    </row>
    <row r="234" spans="1:7" x14ac:dyDescent="0.25">
      <c r="A234">
        <v>232</v>
      </c>
      <c r="B234" s="30">
        <f>VLOOKUP(A234,DATA!$B$2:$F$347,3,0)</f>
        <v>6106</v>
      </c>
      <c r="C234" s="30" t="str">
        <f>VLOOKUP(A234,DATA!$B$2:$F$347,4,0)</f>
        <v>GRANEROS</v>
      </c>
      <c r="D234" s="31">
        <f>VLOOKUP(A234,DATA!$B$2:$F$347,5,0)</f>
        <v>36972</v>
      </c>
      <c r="F234" s="9"/>
      <c r="G234" s="9"/>
    </row>
    <row r="235" spans="1:7" x14ac:dyDescent="0.25">
      <c r="A235">
        <v>233</v>
      </c>
      <c r="B235" s="30">
        <f>VLOOKUP(A235,DATA!$B$2:$F$347,3,0)</f>
        <v>13503</v>
      </c>
      <c r="C235" s="30" t="str">
        <f>VLOOKUP(A235,DATA!$B$2:$F$347,4,0)</f>
        <v>CURACAVÍ</v>
      </c>
      <c r="D235" s="31">
        <f>VLOOKUP(A235,DATA!$B$2:$F$347,5,0)</f>
        <v>36991</v>
      </c>
      <c r="F235" s="9"/>
      <c r="G235" s="9"/>
    </row>
    <row r="236" spans="1:7" x14ac:dyDescent="0.25">
      <c r="A236">
        <v>234</v>
      </c>
      <c r="B236" s="30">
        <f>VLOOKUP(A236,DATA!$B$2:$F$347,3,0)</f>
        <v>10102</v>
      </c>
      <c r="C236" s="30" t="str">
        <f>VLOOKUP(A236,DATA!$B$2:$F$347,4,0)</f>
        <v>CALBUCO</v>
      </c>
      <c r="D236" s="31">
        <f>VLOOKUP(A236,DATA!$B$2:$F$347,5,0)</f>
        <v>36997</v>
      </c>
      <c r="F236" s="9"/>
      <c r="G236" s="9"/>
    </row>
    <row r="237" spans="1:7" x14ac:dyDescent="0.25">
      <c r="A237">
        <v>235</v>
      </c>
      <c r="B237" s="30">
        <f>VLOOKUP(A237,DATA!$B$2:$F$347,3,0)</f>
        <v>8203</v>
      </c>
      <c r="C237" s="30" t="str">
        <f>VLOOKUP(A237,DATA!$B$2:$F$347,4,0)</f>
        <v>CAÑETE</v>
      </c>
      <c r="D237" s="31">
        <f>VLOOKUP(A237,DATA!$B$2:$F$347,5,0)</f>
        <v>37139</v>
      </c>
      <c r="F237" s="9"/>
      <c r="G237" s="9"/>
    </row>
    <row r="238" spans="1:7" x14ac:dyDescent="0.25">
      <c r="A238">
        <v>236</v>
      </c>
      <c r="B238" s="30">
        <f>VLOOKUP(A238,DATA!$B$2:$F$347,3,0)</f>
        <v>6303</v>
      </c>
      <c r="C238" s="30" t="str">
        <f>VLOOKUP(A238,DATA!$B$2:$F$347,4,0)</f>
        <v>CHIMBARONGO</v>
      </c>
      <c r="D238" s="31">
        <f>VLOOKUP(A238,DATA!$B$2:$F$347,5,0)</f>
        <v>37935</v>
      </c>
      <c r="F238" s="9"/>
      <c r="G238" s="9"/>
    </row>
    <row r="239" spans="1:7" x14ac:dyDescent="0.25">
      <c r="A239">
        <v>237</v>
      </c>
      <c r="B239" s="30">
        <f>VLOOKUP(A239,DATA!$B$2:$F$347,3,0)</f>
        <v>5401</v>
      </c>
      <c r="C239" s="30" t="str">
        <f>VLOOKUP(A239,DATA!$B$2:$F$347,4,0)</f>
        <v>LA LIGUA</v>
      </c>
      <c r="D239" s="31">
        <f>VLOOKUP(A239,DATA!$B$2:$F$347,5,0)</f>
        <v>37957</v>
      </c>
      <c r="F239" s="9"/>
      <c r="G239" s="9"/>
    </row>
    <row r="240" spans="1:7" x14ac:dyDescent="0.25">
      <c r="A240">
        <v>238</v>
      </c>
      <c r="B240" s="30">
        <f>VLOOKUP(A240,DATA!$B$2:$F$347,3,0)</f>
        <v>8202</v>
      </c>
      <c r="C240" s="30" t="str">
        <f>VLOOKUP(A240,DATA!$B$2:$F$347,4,0)</f>
        <v>ARAUCO</v>
      </c>
      <c r="D240" s="31">
        <f>VLOOKUP(A240,DATA!$B$2:$F$347,5,0)</f>
        <v>38769</v>
      </c>
      <c r="F240" s="9"/>
      <c r="G240" s="9"/>
    </row>
    <row r="241" spans="1:7" x14ac:dyDescent="0.25">
      <c r="A241">
        <v>239</v>
      </c>
      <c r="B241" s="30">
        <f>VLOOKUP(A241,DATA!$B$2:$F$347,3,0)</f>
        <v>14201</v>
      </c>
      <c r="C241" s="30" t="str">
        <f>VLOOKUP(A241,DATA!$B$2:$F$347,4,0)</f>
        <v>LA UNIÓN</v>
      </c>
      <c r="D241" s="31">
        <f>VLOOKUP(A241,DATA!$B$2:$F$347,5,0)</f>
        <v>39593</v>
      </c>
      <c r="F241" s="9"/>
      <c r="G241" s="9"/>
    </row>
    <row r="242" spans="1:7" x14ac:dyDescent="0.25">
      <c r="A242">
        <v>240</v>
      </c>
      <c r="B242" s="30">
        <f>VLOOKUP(A242,DATA!$B$2:$F$347,3,0)</f>
        <v>13602</v>
      </c>
      <c r="C242" s="30" t="str">
        <f>VLOOKUP(A242,DATA!$B$2:$F$347,4,0)</f>
        <v>EL MONTE</v>
      </c>
      <c r="D242" s="31">
        <f>VLOOKUP(A242,DATA!$B$2:$F$347,5,0)</f>
        <v>40620</v>
      </c>
      <c r="F242" s="9"/>
      <c r="G242" s="9"/>
    </row>
    <row r="243" spans="1:7" x14ac:dyDescent="0.25">
      <c r="A243">
        <v>241</v>
      </c>
      <c r="B243" s="30">
        <f>VLOOKUP(A243,DATA!$B$2:$F$347,3,0)</f>
        <v>13603</v>
      </c>
      <c r="C243" s="30" t="str">
        <f>VLOOKUP(A243,DATA!$B$2:$F$347,4,0)</f>
        <v>ISLA DE MAIPO</v>
      </c>
      <c r="D243" s="31">
        <f>VLOOKUP(A243,DATA!$B$2:$F$347,5,0)</f>
        <v>40803</v>
      </c>
      <c r="F243" s="9"/>
      <c r="G243" s="9"/>
    </row>
    <row r="244" spans="1:7" x14ac:dyDescent="0.25">
      <c r="A244">
        <v>242</v>
      </c>
      <c r="B244" s="30">
        <f>VLOOKUP(A244,DATA!$B$2:$F$347,3,0)</f>
        <v>9108</v>
      </c>
      <c r="C244" s="30" t="str">
        <f>VLOOKUP(A244,DATA!$B$2:$F$347,4,0)</f>
        <v>LAUTARO</v>
      </c>
      <c r="D244" s="31">
        <f>VLOOKUP(A244,DATA!$B$2:$F$347,5,0)</f>
        <v>41065</v>
      </c>
      <c r="F244" s="9"/>
      <c r="G244" s="9"/>
    </row>
    <row r="245" spans="1:7" x14ac:dyDescent="0.25">
      <c r="A245">
        <v>243</v>
      </c>
      <c r="B245" s="30">
        <f>VLOOKUP(A245,DATA!$B$2:$F$347,3,0)</f>
        <v>6310</v>
      </c>
      <c r="C245" s="30" t="str">
        <f>VLOOKUP(A245,DATA!$B$2:$F$347,4,0)</f>
        <v>SANTA CRUZ</v>
      </c>
      <c r="D245" s="31">
        <f>VLOOKUP(A245,DATA!$B$2:$F$347,5,0)</f>
        <v>41511</v>
      </c>
      <c r="F245" s="9"/>
      <c r="G245" s="9"/>
    </row>
    <row r="246" spans="1:7" x14ac:dyDescent="0.25">
      <c r="A246">
        <v>244</v>
      </c>
      <c r="B246" s="30">
        <f>VLOOKUP(A246,DATA!$B$2:$F$347,3,0)</f>
        <v>10202</v>
      </c>
      <c r="C246" s="30" t="str">
        <f>VLOOKUP(A246,DATA!$B$2:$F$347,4,0)</f>
        <v>ANCUD</v>
      </c>
      <c r="D246" s="31">
        <f>VLOOKUP(A246,DATA!$B$2:$F$347,5,0)</f>
        <v>42494</v>
      </c>
      <c r="F246" s="9"/>
      <c r="G246" s="9"/>
    </row>
    <row r="247" spans="1:7" x14ac:dyDescent="0.25">
      <c r="A247">
        <v>245</v>
      </c>
      <c r="B247" s="30">
        <f>VLOOKUP(A247,DATA!$B$2:$F$347,3,0)</f>
        <v>7201</v>
      </c>
      <c r="C247" s="30" t="str">
        <f>VLOOKUP(A247,DATA!$B$2:$F$347,4,0)</f>
        <v>CAUQUENES</v>
      </c>
      <c r="D247" s="31">
        <f>VLOOKUP(A247,DATA!$B$2:$F$347,5,0)</f>
        <v>44253</v>
      </c>
      <c r="F247" s="9"/>
      <c r="G247" s="9"/>
    </row>
    <row r="248" spans="1:7" x14ac:dyDescent="0.25">
      <c r="A248">
        <v>246</v>
      </c>
      <c r="B248" s="30">
        <f>VLOOKUP(A248,DATA!$B$2:$F$347,3,0)</f>
        <v>7404</v>
      </c>
      <c r="C248" s="30" t="str">
        <f>VLOOKUP(A248,DATA!$B$2:$F$347,4,0)</f>
        <v>PARRAL</v>
      </c>
      <c r="D248" s="31">
        <f>VLOOKUP(A248,DATA!$B$2:$F$347,5,0)</f>
        <v>44844</v>
      </c>
      <c r="F248" s="9"/>
      <c r="G248" s="9"/>
    </row>
    <row r="249" spans="1:7" x14ac:dyDescent="0.25">
      <c r="A249">
        <v>247</v>
      </c>
      <c r="B249" s="30">
        <f>VLOOKUP(A249,DATA!$B$2:$F$347,3,0)</f>
        <v>8106</v>
      </c>
      <c r="C249" s="30" t="str">
        <f>VLOOKUP(A249,DATA!$B$2:$F$347,4,0)</f>
        <v>LOTA</v>
      </c>
      <c r="D249" s="31">
        <f>VLOOKUP(A249,DATA!$B$2:$F$347,5,0)</f>
        <v>45672</v>
      </c>
      <c r="F249" s="9"/>
      <c r="G249" s="9"/>
    </row>
    <row r="250" spans="1:7" x14ac:dyDescent="0.25">
      <c r="A250">
        <v>248</v>
      </c>
      <c r="B250" s="30">
        <f>VLOOKUP(A250,DATA!$B$2:$F$347,3,0)</f>
        <v>5103</v>
      </c>
      <c r="C250" s="30" t="str">
        <f>VLOOKUP(A250,DATA!$B$2:$F$347,4,0)</f>
        <v>CONCÓN</v>
      </c>
      <c r="D250" s="31">
        <f>VLOOKUP(A250,DATA!$B$2:$F$347,5,0)</f>
        <v>46527</v>
      </c>
      <c r="F250" s="9"/>
      <c r="G250" s="9"/>
    </row>
    <row r="251" spans="1:7" x14ac:dyDescent="0.25">
      <c r="A251">
        <v>249</v>
      </c>
      <c r="B251" s="30">
        <f>VLOOKUP(A251,DATA!$B$2:$F$347,3,0)</f>
        <v>7109</v>
      </c>
      <c r="C251" s="30" t="str">
        <f>VLOOKUP(A251,DATA!$B$2:$F$347,4,0)</f>
        <v>SAN CLEMENTE</v>
      </c>
      <c r="D251" s="31">
        <f>VLOOKUP(A251,DATA!$B$2:$F$347,5,0)</f>
        <v>46751</v>
      </c>
      <c r="F251" s="9"/>
      <c r="G251" s="9"/>
    </row>
    <row r="252" spans="1:7" x14ac:dyDescent="0.25">
      <c r="A252">
        <v>250</v>
      </c>
      <c r="B252" s="30">
        <f>VLOOKUP(A252,DATA!$B$2:$F$347,3,0)</f>
        <v>10201</v>
      </c>
      <c r="C252" s="30" t="str">
        <f>VLOOKUP(A252,DATA!$B$2:$F$347,4,0)</f>
        <v>CASTRO</v>
      </c>
      <c r="D252" s="31">
        <f>VLOOKUP(A252,DATA!$B$2:$F$347,5,0)</f>
        <v>47934</v>
      </c>
      <c r="F252" s="9"/>
      <c r="G252" s="9"/>
    </row>
    <row r="253" spans="1:7" x14ac:dyDescent="0.25">
      <c r="A253">
        <v>251</v>
      </c>
      <c r="B253" s="30">
        <f>VLOOKUP(A253,DATA!$B$2:$F$347,3,0)</f>
        <v>10109</v>
      </c>
      <c r="C253" s="30" t="str">
        <f>VLOOKUP(A253,DATA!$B$2:$F$347,4,0)</f>
        <v>PUERTO VARAS</v>
      </c>
      <c r="D253" s="31">
        <f>VLOOKUP(A253,DATA!$B$2:$F$347,5,0)</f>
        <v>49332</v>
      </c>
      <c r="F253" s="9"/>
      <c r="G253" s="9"/>
    </row>
    <row r="254" spans="1:7" x14ac:dyDescent="0.25">
      <c r="A254">
        <v>252</v>
      </c>
      <c r="B254" s="30">
        <f>VLOOKUP(A254,DATA!$B$2:$F$347,3,0)</f>
        <v>8107</v>
      </c>
      <c r="C254" s="30" t="str">
        <f>VLOOKUP(A254,DATA!$B$2:$F$347,4,0)</f>
        <v>PENCO</v>
      </c>
      <c r="D254" s="31">
        <f>VLOOKUP(A254,DATA!$B$2:$F$347,5,0)</f>
        <v>49975</v>
      </c>
      <c r="F254" s="9"/>
      <c r="G254" s="9"/>
    </row>
    <row r="255" spans="1:7" x14ac:dyDescent="0.25">
      <c r="A255">
        <v>253</v>
      </c>
      <c r="B255" s="30">
        <f>VLOOKUP(A255,DATA!$B$2:$F$347,3,0)</f>
        <v>7406</v>
      </c>
      <c r="C255" s="30" t="str">
        <f>VLOOKUP(A255,DATA!$B$2:$F$347,4,0)</f>
        <v>SAN JAVIER</v>
      </c>
      <c r="D255" s="31">
        <f>VLOOKUP(A255,DATA!$B$2:$F$347,5,0)</f>
        <v>49994</v>
      </c>
      <c r="F255" s="9"/>
      <c r="G255" s="9"/>
    </row>
    <row r="256" spans="1:7" x14ac:dyDescent="0.25">
      <c r="A256">
        <v>254</v>
      </c>
      <c r="B256" s="30">
        <f>VLOOKUP(A256,DATA!$B$2:$F$347,3,0)</f>
        <v>7304</v>
      </c>
      <c r="C256" s="30" t="str">
        <f>VLOOKUP(A256,DATA!$B$2:$F$347,4,0)</f>
        <v>MOLINA</v>
      </c>
      <c r="D256" s="31">
        <f>VLOOKUP(A256,DATA!$B$2:$F$347,5,0)</f>
        <v>50413</v>
      </c>
      <c r="F256" s="9"/>
      <c r="G256" s="9"/>
    </row>
    <row r="257" spans="1:7" x14ac:dyDescent="0.25">
      <c r="A257">
        <v>255</v>
      </c>
      <c r="B257" s="30">
        <f>VLOOKUP(A257,DATA!$B$2:$F$347,3,0)</f>
        <v>5802</v>
      </c>
      <c r="C257" s="30" t="str">
        <f>VLOOKUP(A257,DATA!$B$2:$F$347,4,0)</f>
        <v>LIMACHE</v>
      </c>
      <c r="D257" s="31">
        <f>VLOOKUP(A257,DATA!$B$2:$F$347,5,0)</f>
        <v>50439</v>
      </c>
      <c r="F257" s="9"/>
      <c r="G257" s="9"/>
    </row>
    <row r="258" spans="1:7" x14ac:dyDescent="0.25">
      <c r="A258">
        <v>256</v>
      </c>
      <c r="B258" s="30">
        <f>VLOOKUP(A258,DATA!$B$2:$F$347,3,0)</f>
        <v>7102</v>
      </c>
      <c r="C258" s="30" t="str">
        <f>VLOOKUP(A258,DATA!$B$2:$F$347,4,0)</f>
        <v>CONSTITUCIÓN</v>
      </c>
      <c r="D258" s="31">
        <f>VLOOKUP(A258,DATA!$B$2:$F$347,5,0)</f>
        <v>50479</v>
      </c>
      <c r="F258" s="9"/>
      <c r="G258" s="9"/>
    </row>
    <row r="259" spans="1:7" x14ac:dyDescent="0.25">
      <c r="A259">
        <v>257</v>
      </c>
      <c r="B259" s="30">
        <f>VLOOKUP(A259,DATA!$B$2:$F$347,3,0)</f>
        <v>6117</v>
      </c>
      <c r="C259" s="30" t="str">
        <f>VLOOKUP(A259,DATA!$B$2:$F$347,4,0)</f>
        <v>SAN VICENTE</v>
      </c>
      <c r="D259" s="31">
        <f>VLOOKUP(A259,DATA!$B$2:$F$347,5,0)</f>
        <v>51100</v>
      </c>
      <c r="F259" s="9"/>
      <c r="G259" s="9"/>
    </row>
    <row r="260" spans="1:7" x14ac:dyDescent="0.25">
      <c r="A260">
        <v>258</v>
      </c>
      <c r="B260" s="30">
        <f>VLOOKUP(A260,DATA!$B$2:$F$347,3,0)</f>
        <v>5502</v>
      </c>
      <c r="C260" s="30" t="str">
        <f>VLOOKUP(A260,DATA!$B$2:$F$347,4,0)</f>
        <v>CALERA</v>
      </c>
      <c r="D260" s="31">
        <f>VLOOKUP(A260,DATA!$B$2:$F$347,5,0)</f>
        <v>53736</v>
      </c>
      <c r="F260" s="9"/>
      <c r="G260" s="9"/>
    </row>
    <row r="261" spans="1:7" x14ac:dyDescent="0.25">
      <c r="A261">
        <v>259</v>
      </c>
      <c r="B261" s="30">
        <f>VLOOKUP(A261,DATA!$B$2:$F$347,3,0)</f>
        <v>9201</v>
      </c>
      <c r="C261" s="30" t="str">
        <f>VLOOKUP(A261,DATA!$B$2:$F$347,4,0)</f>
        <v>ANGOL</v>
      </c>
      <c r="D261" s="31">
        <f>VLOOKUP(A261,DATA!$B$2:$F$347,5,0)</f>
        <v>56289</v>
      </c>
      <c r="F261" s="9"/>
      <c r="G261" s="9"/>
    </row>
    <row r="262" spans="1:7" x14ac:dyDescent="0.25">
      <c r="A262">
        <v>260</v>
      </c>
      <c r="B262" s="30">
        <f>VLOOKUP(A262,DATA!$B$2:$F$347,3,0)</f>
        <v>16301</v>
      </c>
      <c r="C262" s="30" t="str">
        <f>VLOOKUP(A262,DATA!$B$2:$F$347,4,0)</f>
        <v>SAN CARLOS</v>
      </c>
      <c r="D262" s="31">
        <f>VLOOKUP(A262,DATA!$B$2:$F$347,5,0)</f>
        <v>56499</v>
      </c>
      <c r="F262" s="9"/>
      <c r="G262" s="9"/>
    </row>
    <row r="263" spans="1:7" x14ac:dyDescent="0.25">
      <c r="A263">
        <v>261</v>
      </c>
      <c r="B263" s="30">
        <f>VLOOKUP(A263,DATA!$B$2:$F$347,3,0)</f>
        <v>3301</v>
      </c>
      <c r="C263" s="30" t="str">
        <f>VLOOKUP(A263,DATA!$B$2:$F$347,4,0)</f>
        <v>VALLENAR</v>
      </c>
      <c r="D263" s="31">
        <f>VLOOKUP(A263,DATA!$B$2:$F$347,5,0)</f>
        <v>57224</v>
      </c>
      <c r="F263" s="9"/>
      <c r="G263" s="9"/>
    </row>
    <row r="264" spans="1:7" x14ac:dyDescent="0.25">
      <c r="A264">
        <v>262</v>
      </c>
      <c r="B264" s="30">
        <f>VLOOKUP(A264,DATA!$B$2:$F$347,3,0)</f>
        <v>8111</v>
      </c>
      <c r="C264" s="30" t="str">
        <f>VLOOKUP(A264,DATA!$B$2:$F$347,4,0)</f>
        <v>TOMÉ</v>
      </c>
      <c r="D264" s="31">
        <f>VLOOKUP(A264,DATA!$B$2:$F$347,5,0)</f>
        <v>58873</v>
      </c>
      <c r="F264" s="9"/>
      <c r="G264" s="9"/>
    </row>
    <row r="265" spans="1:7" x14ac:dyDescent="0.25">
      <c r="A265">
        <v>263</v>
      </c>
      <c r="B265" s="30">
        <f>VLOOKUP(A265,DATA!$B$2:$F$347,3,0)</f>
        <v>9120</v>
      </c>
      <c r="C265" s="30" t="str">
        <f>VLOOKUP(A265,DATA!$B$2:$F$347,4,0)</f>
        <v>VILLARRICA</v>
      </c>
      <c r="D265" s="31">
        <f>VLOOKUP(A265,DATA!$B$2:$F$347,5,0)</f>
        <v>59554</v>
      </c>
      <c r="F265" s="9"/>
      <c r="G265" s="9"/>
    </row>
    <row r="266" spans="1:7" x14ac:dyDescent="0.25">
      <c r="A266">
        <v>264</v>
      </c>
      <c r="B266" s="30">
        <f>VLOOKUP(A266,DATA!$B$2:$F$347,3,0)</f>
        <v>6108</v>
      </c>
      <c r="C266" s="30" t="str">
        <f>VLOOKUP(A266,DATA!$B$2:$F$347,4,0)</f>
        <v>MACHALÍ</v>
      </c>
      <c r="D266" s="31">
        <f>VLOOKUP(A266,DATA!$B$2:$F$347,5,0)</f>
        <v>61254</v>
      </c>
      <c r="F266" s="9"/>
      <c r="G266" s="9"/>
    </row>
    <row r="267" spans="1:7" x14ac:dyDescent="0.25">
      <c r="A267">
        <v>265</v>
      </c>
      <c r="B267" s="30">
        <f>VLOOKUP(A267,DATA!$B$2:$F$347,3,0)</f>
        <v>11101</v>
      </c>
      <c r="C267" s="30" t="str">
        <f>VLOOKUP(A267,DATA!$B$2:$F$347,4,0)</f>
        <v>COYHAIQUE</v>
      </c>
      <c r="D267" s="31">
        <f>VLOOKUP(A267,DATA!$B$2:$F$347,5,0)</f>
        <v>61496</v>
      </c>
      <c r="F267" s="9"/>
      <c r="G267" s="9"/>
    </row>
    <row r="268" spans="1:7" x14ac:dyDescent="0.25">
      <c r="A268">
        <v>266</v>
      </c>
      <c r="B268" s="30">
        <f>VLOOKUP(A268,DATA!$B$2:$F$347,3,0)</f>
        <v>7105</v>
      </c>
      <c r="C268" s="30" t="str">
        <f>VLOOKUP(A268,DATA!$B$2:$F$347,4,0)</f>
        <v>MAULE</v>
      </c>
      <c r="D268" s="31">
        <f>VLOOKUP(A268,DATA!$B$2:$F$347,5,0)</f>
        <v>62394</v>
      </c>
      <c r="F268" s="9"/>
      <c r="G268" s="9"/>
    </row>
    <row r="269" spans="1:7" x14ac:dyDescent="0.25">
      <c r="A269">
        <v>267</v>
      </c>
      <c r="B269" s="30">
        <f>VLOOKUP(A269,DATA!$B$2:$F$347,3,0)</f>
        <v>6115</v>
      </c>
      <c r="C269" s="30" t="str">
        <f>VLOOKUP(A269,DATA!$B$2:$F$347,4,0)</f>
        <v>RENGO</v>
      </c>
      <c r="D269" s="31">
        <f>VLOOKUP(A269,DATA!$B$2:$F$347,5,0)</f>
        <v>64313</v>
      </c>
      <c r="F269" s="9"/>
      <c r="G269" s="9"/>
    </row>
    <row r="270" spans="1:7" x14ac:dyDescent="0.25">
      <c r="A270">
        <v>268</v>
      </c>
      <c r="B270" s="30">
        <f>VLOOKUP(A270,DATA!$B$2:$F$347,3,0)</f>
        <v>5301</v>
      </c>
      <c r="C270" s="30" t="str">
        <f>VLOOKUP(A270,DATA!$B$2:$F$347,4,0)</f>
        <v>LOS ANDES</v>
      </c>
      <c r="D270" s="31">
        <f>VLOOKUP(A270,DATA!$B$2:$F$347,5,0)</f>
        <v>68401</v>
      </c>
      <c r="F270" s="9"/>
      <c r="G270" s="9"/>
    </row>
    <row r="271" spans="1:7" x14ac:dyDescent="0.25">
      <c r="A271">
        <v>269</v>
      </c>
      <c r="B271" s="30">
        <f>VLOOKUP(A271,DATA!$B$2:$F$347,3,0)</f>
        <v>13604</v>
      </c>
      <c r="C271" s="30" t="str">
        <f>VLOOKUP(A271,DATA!$B$2:$F$347,4,0)</f>
        <v>PADRE HURTADO</v>
      </c>
      <c r="D271" s="31">
        <f>VLOOKUP(A271,DATA!$B$2:$F$347,5,0)</f>
        <v>76219</v>
      </c>
      <c r="F271" s="9"/>
      <c r="G271" s="9"/>
    </row>
    <row r="272" spans="1:7" x14ac:dyDescent="0.25">
      <c r="A272">
        <v>270</v>
      </c>
      <c r="B272" s="30">
        <f>VLOOKUP(A272,DATA!$B$2:$F$347,3,0)</f>
        <v>6301</v>
      </c>
      <c r="C272" s="30" t="str">
        <f>VLOOKUP(A272,DATA!$B$2:$F$347,4,0)</f>
        <v>SAN FERNANDO</v>
      </c>
      <c r="D272" s="31">
        <f>VLOOKUP(A272,DATA!$B$2:$F$347,5,0)</f>
        <v>79353</v>
      </c>
      <c r="F272" s="9"/>
      <c r="G272" s="9"/>
    </row>
    <row r="273" spans="1:7" x14ac:dyDescent="0.25">
      <c r="A273">
        <v>271</v>
      </c>
      <c r="B273" s="30">
        <f>VLOOKUP(A273,DATA!$B$2:$F$347,3,0)</f>
        <v>13601</v>
      </c>
      <c r="C273" s="30" t="str">
        <f>VLOOKUP(A273,DATA!$B$2:$F$347,4,0)</f>
        <v>TALAGANTE</v>
      </c>
      <c r="D273" s="31">
        <f>VLOOKUP(A273,DATA!$B$2:$F$347,5,0)</f>
        <v>82900</v>
      </c>
      <c r="F273" s="9"/>
      <c r="G273" s="9"/>
    </row>
    <row r="274" spans="1:7" x14ac:dyDescent="0.25">
      <c r="A274">
        <v>272</v>
      </c>
      <c r="B274" s="30">
        <f>VLOOKUP(A274,DATA!$B$2:$F$347,3,0)</f>
        <v>9112</v>
      </c>
      <c r="C274" s="30" t="str">
        <f>VLOOKUP(A274,DATA!$B$2:$F$347,4,0)</f>
        <v>PADRE LAS CASAS</v>
      </c>
      <c r="D274" s="31">
        <f>VLOOKUP(A274,DATA!$B$2:$F$347,5,0)</f>
        <v>83009</v>
      </c>
      <c r="F274" s="9"/>
      <c r="G274" s="9"/>
    </row>
    <row r="275" spans="1:7" x14ac:dyDescent="0.25">
      <c r="A275">
        <v>273</v>
      </c>
      <c r="B275" s="30">
        <f>VLOOKUP(A275,DATA!$B$2:$F$347,3,0)</f>
        <v>13404</v>
      </c>
      <c r="C275" s="30" t="str">
        <f>VLOOKUP(A275,DATA!$B$2:$F$347,4,0)</f>
        <v>PAINE</v>
      </c>
      <c r="D275" s="31">
        <f>VLOOKUP(A275,DATA!$B$2:$F$347,5,0)</f>
        <v>84379</v>
      </c>
      <c r="F275" s="9"/>
      <c r="G275" s="9"/>
    </row>
    <row r="276" spans="1:7" x14ac:dyDescent="0.25">
      <c r="A276">
        <v>274</v>
      </c>
      <c r="B276" s="30">
        <f>VLOOKUP(A276,DATA!$B$2:$F$347,3,0)</f>
        <v>5701</v>
      </c>
      <c r="C276" s="30" t="str">
        <f>VLOOKUP(A276,DATA!$B$2:$F$347,4,0)</f>
        <v>SAN FELIPE</v>
      </c>
      <c r="D276" s="31">
        <f>VLOOKUP(A276,DATA!$B$2:$F$347,5,0)</f>
        <v>84445</v>
      </c>
      <c r="F276" s="9"/>
      <c r="G276" s="9"/>
    </row>
    <row r="277" spans="1:7" x14ac:dyDescent="0.25">
      <c r="A277">
        <v>275</v>
      </c>
      <c r="B277" s="30">
        <f>VLOOKUP(A277,DATA!$B$2:$F$347,3,0)</f>
        <v>13131</v>
      </c>
      <c r="C277" s="30" t="str">
        <f>VLOOKUP(A277,DATA!$B$2:$F$347,4,0)</f>
        <v>SAN RAMÓN</v>
      </c>
      <c r="D277" s="31">
        <f>VLOOKUP(A277,DATA!$B$2:$F$347,5,0)</f>
        <v>86017</v>
      </c>
      <c r="F277" s="9"/>
      <c r="G277" s="9"/>
    </row>
    <row r="278" spans="1:7" x14ac:dyDescent="0.25">
      <c r="A278">
        <v>276</v>
      </c>
      <c r="B278" s="30">
        <f>VLOOKUP(A278,DATA!$B$2:$F$347,3,0)</f>
        <v>13102</v>
      </c>
      <c r="C278" s="30" t="str">
        <f>VLOOKUP(A278,DATA!$B$2:$F$347,4,0)</f>
        <v>CERRILLOS</v>
      </c>
      <c r="D278" s="31">
        <f>VLOOKUP(A278,DATA!$B$2:$F$347,5,0)</f>
        <v>89520</v>
      </c>
      <c r="F278" s="9"/>
      <c r="G278" s="9"/>
    </row>
    <row r="279" spans="1:7" x14ac:dyDescent="0.25">
      <c r="A279">
        <v>277</v>
      </c>
      <c r="B279" s="30">
        <f>VLOOKUP(A279,DATA!$B$2:$F$347,3,0)</f>
        <v>8103</v>
      </c>
      <c r="C279" s="30" t="str">
        <f>VLOOKUP(A279,DATA!$B$2:$F$347,4,0)</f>
        <v>CHIGUAYANTE</v>
      </c>
      <c r="D279" s="31">
        <f>VLOOKUP(A279,DATA!$B$2:$F$347,5,0)</f>
        <v>91435</v>
      </c>
      <c r="F279" s="9"/>
      <c r="G279" s="9"/>
    </row>
    <row r="280" spans="1:7" x14ac:dyDescent="0.25">
      <c r="A280">
        <v>278</v>
      </c>
      <c r="B280" s="30">
        <f>VLOOKUP(A280,DATA!$B$2:$F$347,3,0)</f>
        <v>5601</v>
      </c>
      <c r="C280" s="30" t="str">
        <f>VLOOKUP(A280,DATA!$B$2:$F$347,4,0)</f>
        <v>SAN ANTONIO</v>
      </c>
      <c r="D280" s="31">
        <f>VLOOKUP(A280,DATA!$B$2:$F$347,5,0)</f>
        <v>97323</v>
      </c>
      <c r="F280" s="9"/>
      <c r="G280" s="9"/>
    </row>
    <row r="281" spans="1:7" x14ac:dyDescent="0.25">
      <c r="A281">
        <v>279</v>
      </c>
      <c r="B281" s="30">
        <f>VLOOKUP(A281,DATA!$B$2:$F$347,3,0)</f>
        <v>8112</v>
      </c>
      <c r="C281" s="30" t="str">
        <f>VLOOKUP(A281,DATA!$B$2:$F$347,4,0)</f>
        <v>HUALPÉN</v>
      </c>
      <c r="D281" s="31">
        <f>VLOOKUP(A281,DATA!$B$2:$F$347,5,0)</f>
        <v>97536</v>
      </c>
      <c r="F281" s="9"/>
      <c r="G281" s="9"/>
    </row>
    <row r="282" spans="1:7" x14ac:dyDescent="0.25">
      <c r="A282">
        <v>280</v>
      </c>
      <c r="B282" s="30">
        <f>VLOOKUP(A282,DATA!$B$2:$F$347,3,0)</f>
        <v>13132</v>
      </c>
      <c r="C282" s="30" t="str">
        <f>VLOOKUP(A282,DATA!$B$2:$F$347,4,0)</f>
        <v>VITACURA</v>
      </c>
      <c r="D282" s="31">
        <f>VLOOKUP(A282,DATA!$B$2:$F$347,5,0)</f>
        <v>97695</v>
      </c>
      <c r="F282" s="9"/>
      <c r="G282" s="9"/>
    </row>
    <row r="283" spans="1:7" x14ac:dyDescent="0.25">
      <c r="A283">
        <v>281</v>
      </c>
      <c r="B283" s="30">
        <f>VLOOKUP(A283,DATA!$B$2:$F$347,3,0)</f>
        <v>5501</v>
      </c>
      <c r="C283" s="30" t="str">
        <f>VLOOKUP(A283,DATA!$B$2:$F$347,4,0)</f>
        <v>QUILLOTA</v>
      </c>
      <c r="D283" s="31">
        <f>VLOOKUP(A283,DATA!$B$2:$F$347,5,0)</f>
        <v>98561</v>
      </c>
      <c r="F283" s="9"/>
      <c r="G283" s="9"/>
    </row>
    <row r="284" spans="1:7" x14ac:dyDescent="0.25">
      <c r="A284">
        <v>282</v>
      </c>
      <c r="B284" s="30">
        <f>VLOOKUP(A284,DATA!$B$2:$F$347,3,0)</f>
        <v>13113</v>
      </c>
      <c r="C284" s="30" t="str">
        <f>VLOOKUP(A284,DATA!$B$2:$F$347,4,0)</f>
        <v>LA REINA</v>
      </c>
      <c r="D284" s="31">
        <f>VLOOKUP(A284,DATA!$B$2:$F$347,5,0)</f>
        <v>100459</v>
      </c>
      <c r="F284" s="9"/>
      <c r="G284" s="9"/>
    </row>
    <row r="285" spans="1:7" x14ac:dyDescent="0.25">
      <c r="A285">
        <v>283</v>
      </c>
      <c r="B285" s="30">
        <f>VLOOKUP(A285,DATA!$B$2:$F$347,3,0)</f>
        <v>13109</v>
      </c>
      <c r="C285" s="30" t="str">
        <f>VLOOKUP(A285,DATA!$B$2:$F$347,4,0)</f>
        <v>LA CISTERNA</v>
      </c>
      <c r="D285" s="31">
        <f>VLOOKUP(A285,DATA!$B$2:$F$347,5,0)</f>
        <v>101126</v>
      </c>
      <c r="F285" s="9"/>
      <c r="G285" s="9"/>
    </row>
    <row r="286" spans="1:7" x14ac:dyDescent="0.25">
      <c r="A286">
        <v>284</v>
      </c>
      <c r="B286" s="30">
        <f>VLOOKUP(A286,DATA!$B$2:$F$347,3,0)</f>
        <v>7401</v>
      </c>
      <c r="C286" s="30" t="str">
        <f>VLOOKUP(A286,DATA!$B$2:$F$347,4,0)</f>
        <v>LINARES</v>
      </c>
      <c r="D286" s="31">
        <f>VLOOKUP(A286,DATA!$B$2:$F$347,5,0)</f>
        <v>101895</v>
      </c>
      <c r="F286" s="9"/>
      <c r="G286" s="9"/>
    </row>
    <row r="287" spans="1:7" x14ac:dyDescent="0.25">
      <c r="A287">
        <v>285</v>
      </c>
      <c r="B287" s="30">
        <f>VLOOKUP(A287,DATA!$B$2:$F$347,3,0)</f>
        <v>13605</v>
      </c>
      <c r="C287" s="30" t="str">
        <f>VLOOKUP(A287,DATA!$B$2:$F$347,4,0)</f>
        <v>PEÑAFLOR</v>
      </c>
      <c r="D287" s="31">
        <f>VLOOKUP(A287,DATA!$B$2:$F$347,5,0)</f>
        <v>102667</v>
      </c>
      <c r="F287" s="9"/>
      <c r="G287" s="9"/>
    </row>
    <row r="288" spans="1:7" x14ac:dyDescent="0.25">
      <c r="A288">
        <v>286</v>
      </c>
      <c r="B288" s="30">
        <f>VLOOKUP(A288,DATA!$B$2:$F$347,3,0)</f>
        <v>13116</v>
      </c>
      <c r="C288" s="30" t="str">
        <f>VLOOKUP(A288,DATA!$B$2:$F$347,4,0)</f>
        <v>LO ESPEJO</v>
      </c>
      <c r="D288" s="31">
        <f>VLOOKUP(A288,DATA!$B$2:$F$347,5,0)</f>
        <v>103381</v>
      </c>
      <c r="F288" s="9"/>
      <c r="G288" s="9"/>
    </row>
    <row r="289" spans="1:7" x14ac:dyDescent="0.25">
      <c r="A289">
        <v>287</v>
      </c>
      <c r="B289" s="30">
        <f>VLOOKUP(A289,DATA!$B$2:$F$347,3,0)</f>
        <v>13129</v>
      </c>
      <c r="C289" s="30" t="str">
        <f>VLOOKUP(A289,DATA!$B$2:$F$347,4,0)</f>
        <v>SAN JOAQUÍN</v>
      </c>
      <c r="D289" s="31">
        <f>VLOOKUP(A289,DATA!$B$2:$F$347,5,0)</f>
        <v>103871</v>
      </c>
      <c r="F289" s="9"/>
      <c r="G289" s="9"/>
    </row>
    <row r="290" spans="1:7" x14ac:dyDescent="0.25">
      <c r="A290">
        <v>288</v>
      </c>
      <c r="B290" s="30">
        <f>VLOOKUP(A290,DATA!$B$2:$F$347,3,0)</f>
        <v>13117</v>
      </c>
      <c r="C290" s="30" t="str">
        <f>VLOOKUP(A290,DATA!$B$2:$F$347,4,0)</f>
        <v>LO PRADO</v>
      </c>
      <c r="D290" s="31">
        <f>VLOOKUP(A290,DATA!$B$2:$F$347,5,0)</f>
        <v>104405</v>
      </c>
      <c r="F290" s="9"/>
      <c r="G290" s="9"/>
    </row>
    <row r="291" spans="1:7" x14ac:dyDescent="0.25">
      <c r="A291">
        <v>289</v>
      </c>
      <c r="B291" s="30">
        <f>VLOOKUP(A291,DATA!$B$2:$F$347,3,0)</f>
        <v>13121</v>
      </c>
      <c r="C291" s="30" t="str">
        <f>VLOOKUP(A291,DATA!$B$2:$F$347,4,0)</f>
        <v>PEDRO AGUIRRE CERDA</v>
      </c>
      <c r="D291" s="31">
        <f>VLOOKUP(A291,DATA!$B$2:$F$347,5,0)</f>
        <v>107409</v>
      </c>
      <c r="F291" s="9"/>
      <c r="G291" s="9"/>
    </row>
    <row r="292" spans="1:7" x14ac:dyDescent="0.25">
      <c r="A292">
        <v>290</v>
      </c>
      <c r="B292" s="30">
        <f>VLOOKUP(A292,DATA!$B$2:$F$347,3,0)</f>
        <v>13402</v>
      </c>
      <c r="C292" s="30" t="str">
        <f>VLOOKUP(A292,DATA!$B$2:$F$347,4,0)</f>
        <v>BUIN</v>
      </c>
      <c r="D292" s="31">
        <f>VLOOKUP(A292,DATA!$B$2:$F$347,5,0)</f>
        <v>111934</v>
      </c>
      <c r="F292" s="9"/>
      <c r="G292" s="9"/>
    </row>
    <row r="293" spans="1:7" x14ac:dyDescent="0.25">
      <c r="A293">
        <v>291</v>
      </c>
      <c r="B293" s="30">
        <f>VLOOKUP(A293,DATA!$B$2:$F$347,3,0)</f>
        <v>13107</v>
      </c>
      <c r="C293" s="30" t="str">
        <f>VLOOKUP(A293,DATA!$B$2:$F$347,4,0)</f>
        <v>HUECHURABA</v>
      </c>
      <c r="D293" s="31">
        <f>VLOOKUP(A293,DATA!$B$2:$F$347,5,0)</f>
        <v>114453</v>
      </c>
      <c r="F293" s="9"/>
      <c r="G293" s="9"/>
    </row>
    <row r="294" spans="1:7" x14ac:dyDescent="0.25">
      <c r="A294">
        <v>292</v>
      </c>
      <c r="B294" s="30">
        <f>VLOOKUP(A294,DATA!$B$2:$F$347,3,0)</f>
        <v>13111</v>
      </c>
      <c r="C294" s="30" t="str">
        <f>VLOOKUP(A294,DATA!$B$2:$F$347,4,0)</f>
        <v>LA GRANJA</v>
      </c>
      <c r="D294" s="31">
        <f>VLOOKUP(A294,DATA!$B$2:$F$347,5,0)</f>
        <v>122028</v>
      </c>
      <c r="F294" s="9"/>
      <c r="G294" s="9"/>
    </row>
    <row r="295" spans="1:7" x14ac:dyDescent="0.25">
      <c r="A295">
        <v>293</v>
      </c>
      <c r="B295" s="30">
        <f>VLOOKUP(A295,DATA!$B$2:$F$347,3,0)</f>
        <v>4301</v>
      </c>
      <c r="C295" s="30" t="str">
        <f>VLOOKUP(A295,DATA!$B$2:$F$347,4,0)</f>
        <v>OVALLE</v>
      </c>
      <c r="D295" s="31">
        <f>VLOOKUP(A295,DATA!$B$2:$F$347,5,0)</f>
        <v>122241</v>
      </c>
      <c r="F295" s="9"/>
      <c r="G295" s="9"/>
    </row>
    <row r="296" spans="1:7" x14ac:dyDescent="0.25">
      <c r="A296">
        <v>294</v>
      </c>
      <c r="B296" s="30">
        <f>VLOOKUP(A296,DATA!$B$2:$F$347,3,0)</f>
        <v>8102</v>
      </c>
      <c r="C296" s="30" t="str">
        <f>VLOOKUP(A296,DATA!$B$2:$F$347,4,0)</f>
        <v>CORONEL</v>
      </c>
      <c r="D296" s="31">
        <f>VLOOKUP(A296,DATA!$B$2:$F$347,5,0)</f>
        <v>126729</v>
      </c>
      <c r="F296" s="9"/>
      <c r="G296" s="9"/>
    </row>
    <row r="297" spans="1:7" x14ac:dyDescent="0.25">
      <c r="A297">
        <v>295</v>
      </c>
      <c r="B297" s="30">
        <f>VLOOKUP(A297,DATA!$B$2:$F$347,3,0)</f>
        <v>13115</v>
      </c>
      <c r="C297" s="30" t="str">
        <f>VLOOKUP(A297,DATA!$B$2:$F$347,4,0)</f>
        <v>LO BARNECHEA</v>
      </c>
      <c r="D297" s="31">
        <f>VLOOKUP(A297,DATA!$B$2:$F$347,5,0)</f>
        <v>126816</v>
      </c>
      <c r="F297" s="9"/>
      <c r="G297" s="9"/>
    </row>
    <row r="298" spans="1:7" x14ac:dyDescent="0.25">
      <c r="A298">
        <v>296</v>
      </c>
      <c r="B298" s="30">
        <f>VLOOKUP(A298,DATA!$B$2:$F$347,3,0)</f>
        <v>13302</v>
      </c>
      <c r="C298" s="30" t="str">
        <f>VLOOKUP(A298,DATA!$B$2:$F$347,4,0)</f>
        <v>LAMPA</v>
      </c>
      <c r="D298" s="31">
        <f>VLOOKUP(A298,DATA!$B$2:$F$347,5,0)</f>
        <v>131436</v>
      </c>
      <c r="F298" s="9"/>
      <c r="G298" s="9"/>
    </row>
    <row r="299" spans="1:7" x14ac:dyDescent="0.25">
      <c r="A299">
        <v>297</v>
      </c>
      <c r="B299" s="30">
        <f>VLOOKUP(A299,DATA!$B$2:$F$347,3,0)</f>
        <v>1107</v>
      </c>
      <c r="C299" s="30" t="str">
        <f>VLOOKUP(A299,DATA!$B$2:$F$347,4,0)</f>
        <v>ALTO HOSPICIO</v>
      </c>
      <c r="D299" s="31">
        <f>VLOOKUP(A299,DATA!$B$2:$F$347,5,0)</f>
        <v>134085</v>
      </c>
      <c r="F299" s="9"/>
      <c r="G299" s="9"/>
    </row>
    <row r="300" spans="1:7" x14ac:dyDescent="0.25">
      <c r="A300">
        <v>298</v>
      </c>
      <c r="B300" s="30">
        <f>VLOOKUP(A300,DATA!$B$2:$F$347,3,0)</f>
        <v>13118</v>
      </c>
      <c r="C300" s="30" t="str">
        <f>VLOOKUP(A300,DATA!$B$2:$F$347,4,0)</f>
        <v>MACUL</v>
      </c>
      <c r="D300" s="31">
        <f>VLOOKUP(A300,DATA!$B$2:$F$347,5,0)</f>
        <v>136278</v>
      </c>
      <c r="F300" s="9"/>
      <c r="G300" s="9"/>
    </row>
    <row r="301" spans="1:7" x14ac:dyDescent="0.25">
      <c r="A301">
        <v>299</v>
      </c>
      <c r="B301" s="30">
        <f>VLOOKUP(A301,DATA!$B$2:$F$347,3,0)</f>
        <v>13130</v>
      </c>
      <c r="C301" s="30" t="str">
        <f>VLOOKUP(A301,DATA!$B$2:$F$347,4,0)</f>
        <v>SAN MIGUEL</v>
      </c>
      <c r="D301" s="31">
        <f>VLOOKUP(A301,DATA!$B$2:$F$347,5,0)</f>
        <v>136835</v>
      </c>
      <c r="F301" s="9"/>
      <c r="G301" s="9"/>
    </row>
    <row r="302" spans="1:7" x14ac:dyDescent="0.25">
      <c r="A302">
        <v>300</v>
      </c>
      <c r="B302" s="30">
        <f>VLOOKUP(A302,DATA!$B$2:$F$347,3,0)</f>
        <v>13126</v>
      </c>
      <c r="C302" s="30" t="str">
        <f>VLOOKUP(A302,DATA!$B$2:$F$347,4,0)</f>
        <v>QUINTA NORMAL</v>
      </c>
      <c r="D302" s="31">
        <f>VLOOKUP(A302,DATA!$B$2:$F$347,5,0)</f>
        <v>138904</v>
      </c>
      <c r="F302" s="9"/>
      <c r="G302" s="9"/>
    </row>
    <row r="303" spans="1:7" x14ac:dyDescent="0.25">
      <c r="A303">
        <v>301</v>
      </c>
      <c r="B303" s="30">
        <f>VLOOKUP(A303,DATA!$B$2:$F$347,3,0)</f>
        <v>13104</v>
      </c>
      <c r="C303" s="30" t="str">
        <f>VLOOKUP(A303,DATA!$B$2:$F$347,4,0)</f>
        <v>CONCHALÍ</v>
      </c>
      <c r="D303" s="31">
        <f>VLOOKUP(A303,DATA!$B$2:$F$347,5,0)</f>
        <v>139394</v>
      </c>
      <c r="F303" s="9"/>
      <c r="G303" s="9"/>
    </row>
    <row r="304" spans="1:7" x14ac:dyDescent="0.25">
      <c r="A304">
        <v>302</v>
      </c>
      <c r="B304" s="30">
        <f>VLOOKUP(A304,DATA!$B$2:$F$347,3,0)</f>
        <v>5804</v>
      </c>
      <c r="C304" s="30" t="str">
        <f>VLOOKUP(A304,DATA!$B$2:$F$347,4,0)</f>
        <v>VILLA ALEMANA</v>
      </c>
      <c r="D304" s="31">
        <f>VLOOKUP(A304,DATA!$B$2:$F$347,5,0)</f>
        <v>141528</v>
      </c>
      <c r="F304" s="9"/>
      <c r="G304" s="9"/>
    </row>
    <row r="305" spans="1:7" x14ac:dyDescent="0.25">
      <c r="A305">
        <v>303</v>
      </c>
      <c r="B305" s="30">
        <f>VLOOKUP(A305,DATA!$B$2:$F$347,3,0)</f>
        <v>13103</v>
      </c>
      <c r="C305" s="30" t="str">
        <f>VLOOKUP(A305,DATA!$B$2:$F$347,4,0)</f>
        <v>CERRO NAVIA</v>
      </c>
      <c r="D305" s="31">
        <f>VLOOKUP(A305,DATA!$B$2:$F$347,5,0)</f>
        <v>142304</v>
      </c>
      <c r="F305" s="9"/>
      <c r="G305" s="9"/>
    </row>
    <row r="306" spans="1:7" x14ac:dyDescent="0.25">
      <c r="A306">
        <v>304</v>
      </c>
      <c r="B306" s="30">
        <f>VLOOKUP(A306,DATA!$B$2:$F$347,3,0)</f>
        <v>12101</v>
      </c>
      <c r="C306" s="30" t="str">
        <f>VLOOKUP(A306,DATA!$B$2:$F$347,4,0)</f>
        <v>PUNTA ARENAS</v>
      </c>
      <c r="D306" s="31">
        <f>VLOOKUP(A306,DATA!$B$2:$F$347,5,0)</f>
        <v>143205</v>
      </c>
      <c r="F306" s="9"/>
      <c r="G306" s="9"/>
    </row>
    <row r="307" spans="1:7" x14ac:dyDescent="0.25">
      <c r="A307">
        <v>305</v>
      </c>
      <c r="B307" s="30">
        <f>VLOOKUP(A307,DATA!$B$2:$F$347,3,0)</f>
        <v>13501</v>
      </c>
      <c r="C307" s="30" t="str">
        <f>VLOOKUP(A307,DATA!$B$2:$F$347,4,0)</f>
        <v>MELIPILLA</v>
      </c>
      <c r="D307" s="31">
        <f>VLOOKUP(A307,DATA!$B$2:$F$347,5,0)</f>
        <v>143779</v>
      </c>
      <c r="F307" s="9"/>
      <c r="G307" s="9"/>
    </row>
    <row r="308" spans="1:7" x14ac:dyDescent="0.25">
      <c r="A308">
        <v>306</v>
      </c>
      <c r="B308" s="30">
        <f>VLOOKUP(A308,DATA!$B$2:$F$347,3,0)</f>
        <v>13108</v>
      </c>
      <c r="C308" s="30" t="str">
        <f>VLOOKUP(A308,DATA!$B$2:$F$347,4,0)</f>
        <v>INDEPENDENCIA</v>
      </c>
      <c r="D308" s="31">
        <f>VLOOKUP(A308,DATA!$B$2:$F$347,5,0)</f>
        <v>147655</v>
      </c>
      <c r="F308" s="9"/>
      <c r="G308" s="9"/>
    </row>
    <row r="309" spans="1:7" x14ac:dyDescent="0.25">
      <c r="A309">
        <v>307</v>
      </c>
      <c r="B309" s="30">
        <f>VLOOKUP(A309,DATA!$B$2:$F$347,3,0)</f>
        <v>8108</v>
      </c>
      <c r="C309" s="30" t="str">
        <f>VLOOKUP(A309,DATA!$B$2:$F$347,4,0)</f>
        <v>SAN PEDRO DE LA PAZ</v>
      </c>
      <c r="D309" s="31">
        <f>VLOOKUP(A309,DATA!$B$2:$F$347,5,0)</f>
        <v>148070</v>
      </c>
      <c r="F309" s="9"/>
      <c r="G309" s="9"/>
    </row>
    <row r="310" spans="1:7" x14ac:dyDescent="0.25">
      <c r="A310">
        <v>308</v>
      </c>
      <c r="B310" s="30">
        <f>VLOOKUP(A310,DATA!$B$2:$F$347,3,0)</f>
        <v>8110</v>
      </c>
      <c r="C310" s="30" t="str">
        <f>VLOOKUP(A310,DATA!$B$2:$F$347,4,0)</f>
        <v>TALCAHUANO</v>
      </c>
      <c r="D310" s="31">
        <f>VLOOKUP(A310,DATA!$B$2:$F$347,5,0)</f>
        <v>158347</v>
      </c>
      <c r="F310" s="9"/>
      <c r="G310" s="9"/>
    </row>
    <row r="311" spans="1:7" x14ac:dyDescent="0.25">
      <c r="A311">
        <v>309</v>
      </c>
      <c r="B311" s="30">
        <f>VLOOKUP(A311,DATA!$B$2:$F$347,3,0)</f>
        <v>13123</v>
      </c>
      <c r="C311" s="30" t="str">
        <f>VLOOKUP(A311,DATA!$B$2:$F$347,4,0)</f>
        <v>PROVIDENCIA</v>
      </c>
      <c r="D311" s="31">
        <f>VLOOKUP(A311,DATA!$B$2:$F$347,5,0)</f>
        <v>160043</v>
      </c>
      <c r="F311" s="9"/>
      <c r="G311" s="9"/>
    </row>
    <row r="312" spans="1:7" x14ac:dyDescent="0.25">
      <c r="A312">
        <v>310</v>
      </c>
      <c r="B312" s="30">
        <f>VLOOKUP(A312,DATA!$B$2:$F$347,3,0)</f>
        <v>13128</v>
      </c>
      <c r="C312" s="30" t="str">
        <f>VLOOKUP(A312,DATA!$B$2:$F$347,4,0)</f>
        <v>RENCA</v>
      </c>
      <c r="D312" s="31">
        <f>VLOOKUP(A312,DATA!$B$2:$F$347,5,0)</f>
        <v>161959</v>
      </c>
      <c r="F312" s="9"/>
      <c r="G312" s="9"/>
    </row>
    <row r="313" spans="1:7" x14ac:dyDescent="0.25">
      <c r="A313">
        <v>311</v>
      </c>
      <c r="B313" s="30">
        <f>VLOOKUP(A313,DATA!$B$2:$F$347,3,0)</f>
        <v>7301</v>
      </c>
      <c r="C313" s="30" t="str">
        <f>VLOOKUP(A313,DATA!$B$2:$F$347,4,0)</f>
        <v>CURICÓ</v>
      </c>
      <c r="D313" s="31">
        <f>VLOOKUP(A313,DATA!$B$2:$F$347,5,0)</f>
        <v>165757</v>
      </c>
      <c r="F313" s="9"/>
      <c r="G313" s="9"/>
    </row>
    <row r="314" spans="1:7" x14ac:dyDescent="0.25">
      <c r="A314">
        <v>312</v>
      </c>
      <c r="B314" s="30">
        <f>VLOOKUP(A314,DATA!$B$2:$F$347,3,0)</f>
        <v>5801</v>
      </c>
      <c r="C314" s="30" t="str">
        <f>VLOOKUP(A314,DATA!$B$2:$F$347,4,0)</f>
        <v>QUILPUÉ</v>
      </c>
      <c r="D314" s="31">
        <f>VLOOKUP(A314,DATA!$B$2:$F$347,5,0)</f>
        <v>168931</v>
      </c>
      <c r="F314" s="9"/>
      <c r="G314" s="9"/>
    </row>
    <row r="315" spans="1:7" x14ac:dyDescent="0.25">
      <c r="A315">
        <v>313</v>
      </c>
      <c r="B315" s="30">
        <f>VLOOKUP(A315,DATA!$B$2:$F$347,3,0)</f>
        <v>13105</v>
      </c>
      <c r="C315" s="30" t="str">
        <f>VLOOKUP(A315,DATA!$B$2:$F$347,4,0)</f>
        <v>EL BOSQUE</v>
      </c>
      <c r="D315" s="31">
        <f>VLOOKUP(A315,DATA!$B$2:$F$347,5,0)</f>
        <v>171789</v>
      </c>
      <c r="F315" s="9"/>
      <c r="G315" s="9"/>
    </row>
    <row r="316" spans="1:7" x14ac:dyDescent="0.25">
      <c r="A316">
        <v>314</v>
      </c>
      <c r="B316" s="30">
        <f>VLOOKUP(A316,DATA!$B$2:$F$347,3,0)</f>
        <v>3101</v>
      </c>
      <c r="C316" s="30" t="str">
        <f>VLOOKUP(A316,DATA!$B$2:$F$347,4,0)</f>
        <v>COPIAPÓ</v>
      </c>
      <c r="D316" s="31">
        <f>VLOOKUP(A316,DATA!$B$2:$F$347,5,0)</f>
        <v>173253</v>
      </c>
      <c r="F316" s="9"/>
      <c r="G316" s="9"/>
    </row>
    <row r="317" spans="1:7" x14ac:dyDescent="0.25">
      <c r="A317">
        <v>315</v>
      </c>
      <c r="B317" s="30">
        <f>VLOOKUP(A317,DATA!$B$2:$F$347,3,0)</f>
        <v>10301</v>
      </c>
      <c r="C317" s="30" t="str">
        <f>VLOOKUP(A317,DATA!$B$2:$F$347,4,0)</f>
        <v>OSORNO</v>
      </c>
      <c r="D317" s="31">
        <f>VLOOKUP(A317,DATA!$B$2:$F$347,5,0)</f>
        <v>174269</v>
      </c>
      <c r="F317" s="9"/>
      <c r="G317" s="9"/>
    </row>
    <row r="318" spans="1:7" x14ac:dyDescent="0.25">
      <c r="A318">
        <v>316</v>
      </c>
      <c r="B318" s="30">
        <f>VLOOKUP(A318,DATA!$B$2:$F$347,3,0)</f>
        <v>14101</v>
      </c>
      <c r="C318" s="30" t="str">
        <f>VLOOKUP(A318,DATA!$B$2:$F$347,4,0)</f>
        <v>VALDIVIA</v>
      </c>
      <c r="D318" s="31">
        <f>VLOOKUP(A318,DATA!$B$2:$F$347,5,0)</f>
        <v>178226</v>
      </c>
      <c r="F318" s="9"/>
      <c r="G318" s="9"/>
    </row>
    <row r="319" spans="1:7" x14ac:dyDescent="0.25">
      <c r="A319">
        <v>317</v>
      </c>
      <c r="B319" s="30">
        <f>VLOOKUP(A319,DATA!$B$2:$F$347,3,0)</f>
        <v>13301</v>
      </c>
      <c r="C319" s="30" t="str">
        <f>VLOOKUP(A319,DATA!$B$2:$F$347,4,0)</f>
        <v>COLINA</v>
      </c>
      <c r="D319" s="31">
        <f>VLOOKUP(A319,DATA!$B$2:$F$347,5,0)</f>
        <v>185599</v>
      </c>
      <c r="F319" s="9"/>
      <c r="G319" s="9"/>
    </row>
    <row r="320" spans="1:7" x14ac:dyDescent="0.25">
      <c r="A320">
        <v>318</v>
      </c>
      <c r="B320" s="30">
        <f>VLOOKUP(A320,DATA!$B$2:$F$347,3,0)</f>
        <v>13112</v>
      </c>
      <c r="C320" s="30" t="str">
        <f>VLOOKUP(A320,DATA!$B$2:$F$347,4,0)</f>
        <v>LA PINTANA</v>
      </c>
      <c r="D320" s="31">
        <f>VLOOKUP(A320,DATA!$B$2:$F$347,5,0)</f>
        <v>189454</v>
      </c>
      <c r="F320" s="9"/>
      <c r="G320" s="9"/>
    </row>
    <row r="321" spans="1:7" x14ac:dyDescent="0.25">
      <c r="A321">
        <v>319</v>
      </c>
      <c r="B321" s="30">
        <f>VLOOKUP(A321,DATA!$B$2:$F$347,3,0)</f>
        <v>2201</v>
      </c>
      <c r="C321" s="30" t="str">
        <f>VLOOKUP(A321,DATA!$B$2:$F$347,4,0)</f>
        <v>CALAMA</v>
      </c>
      <c r="D321" s="31">
        <f>VLOOKUP(A321,DATA!$B$2:$F$347,5,0)</f>
        <v>193343</v>
      </c>
      <c r="F321" s="9"/>
      <c r="G321" s="9"/>
    </row>
    <row r="322" spans="1:7" x14ac:dyDescent="0.25">
      <c r="A322">
        <v>320</v>
      </c>
      <c r="B322" s="30">
        <f>VLOOKUP(A322,DATA!$B$2:$F$347,3,0)</f>
        <v>13127</v>
      </c>
      <c r="C322" s="30" t="str">
        <f>VLOOKUP(A322,DATA!$B$2:$F$347,4,0)</f>
        <v>RECOLETA</v>
      </c>
      <c r="D322" s="31">
        <f>VLOOKUP(A322,DATA!$B$2:$F$347,5,0)</f>
        <v>193605</v>
      </c>
      <c r="F322" s="9"/>
      <c r="G322" s="9"/>
    </row>
    <row r="323" spans="1:7" x14ac:dyDescent="0.25">
      <c r="A323">
        <v>321</v>
      </c>
      <c r="B323" s="30">
        <f>VLOOKUP(A323,DATA!$B$2:$F$347,3,0)</f>
        <v>16101</v>
      </c>
      <c r="C323" s="30" t="str">
        <f>VLOOKUP(A323,DATA!$B$2:$F$347,4,0)</f>
        <v>CHILLÁN</v>
      </c>
      <c r="D323" s="31">
        <f>VLOOKUP(A323,DATA!$B$2:$F$347,5,0)</f>
        <v>200148</v>
      </c>
      <c r="F323" s="9"/>
      <c r="G323" s="9"/>
    </row>
    <row r="324" spans="1:7" x14ac:dyDescent="0.25">
      <c r="A324">
        <v>322</v>
      </c>
      <c r="B324" s="30">
        <f>VLOOKUP(A324,DATA!$B$2:$F$347,3,0)</f>
        <v>13106</v>
      </c>
      <c r="C324" s="30" t="str">
        <f>VLOOKUP(A324,DATA!$B$2:$F$347,4,0)</f>
        <v>ESTACIÓN CENTRAL</v>
      </c>
      <c r="D324" s="31">
        <f>VLOOKUP(A324,DATA!$B$2:$F$347,5,0)</f>
        <v>214470</v>
      </c>
      <c r="F324" s="9"/>
      <c r="G324" s="9"/>
    </row>
    <row r="325" spans="1:7" x14ac:dyDescent="0.25">
      <c r="A325">
        <v>323</v>
      </c>
      <c r="B325" s="30">
        <f>VLOOKUP(A325,DATA!$B$2:$F$347,3,0)</f>
        <v>8301</v>
      </c>
      <c r="C325" s="30" t="str">
        <f>VLOOKUP(A325,DATA!$B$2:$F$347,4,0)</f>
        <v>LOS ÁNGELES</v>
      </c>
      <c r="D325" s="31">
        <f>VLOOKUP(A325,DATA!$B$2:$F$347,5,0)</f>
        <v>220030</v>
      </c>
      <c r="F325" s="9"/>
      <c r="G325" s="9"/>
    </row>
    <row r="326" spans="1:7" x14ac:dyDescent="0.25">
      <c r="A326">
        <v>324</v>
      </c>
      <c r="B326" s="30">
        <f>VLOOKUP(A326,DATA!$B$2:$F$347,3,0)</f>
        <v>1101</v>
      </c>
      <c r="C326" s="30" t="str">
        <f>VLOOKUP(A326,DATA!$B$2:$F$347,4,0)</f>
        <v>IQUIQUE</v>
      </c>
      <c r="D326" s="31">
        <f>VLOOKUP(A326,DATA!$B$2:$F$347,5,0)</f>
        <v>227127</v>
      </c>
      <c r="F326" s="9"/>
      <c r="G326" s="9"/>
    </row>
    <row r="327" spans="1:7" x14ac:dyDescent="0.25">
      <c r="A327">
        <v>325</v>
      </c>
      <c r="B327" s="30">
        <f>VLOOKUP(A327,DATA!$B$2:$F$347,3,0)</f>
        <v>7101</v>
      </c>
      <c r="C327" s="30" t="str">
        <f>VLOOKUP(A327,DATA!$B$2:$F$347,4,0)</f>
        <v>TALCA</v>
      </c>
      <c r="D327" s="31">
        <f>VLOOKUP(A327,DATA!$B$2:$F$347,5,0)</f>
        <v>238343</v>
      </c>
      <c r="F327" s="9"/>
      <c r="G327" s="9"/>
    </row>
    <row r="328" spans="1:7" x14ac:dyDescent="0.25">
      <c r="A328">
        <v>326</v>
      </c>
      <c r="B328" s="30">
        <f>VLOOKUP(A328,DATA!$B$2:$F$347,3,0)</f>
        <v>8101</v>
      </c>
      <c r="C328" s="30" t="str">
        <f>VLOOKUP(A328,DATA!$B$2:$F$347,4,0)</f>
        <v>CONCEPCIÓN</v>
      </c>
      <c r="D328" s="31">
        <f>VLOOKUP(A328,DATA!$B$2:$F$347,5,0)</f>
        <v>238661</v>
      </c>
      <c r="F328" s="9"/>
      <c r="G328" s="9"/>
    </row>
    <row r="329" spans="1:7" x14ac:dyDescent="0.25">
      <c r="A329">
        <v>327</v>
      </c>
      <c r="B329" s="30">
        <f>VLOOKUP(A329,DATA!$B$2:$F$347,3,0)</f>
        <v>15101</v>
      </c>
      <c r="C329" s="30" t="str">
        <f>VLOOKUP(A329,DATA!$B$2:$F$347,4,0)</f>
        <v>ARICA</v>
      </c>
      <c r="D329" s="31">
        <f>VLOOKUP(A329,DATA!$B$2:$F$347,5,0)</f>
        <v>250795</v>
      </c>
      <c r="F329" s="9"/>
      <c r="G329" s="9"/>
    </row>
    <row r="330" spans="1:7" x14ac:dyDescent="0.25">
      <c r="A330">
        <v>328</v>
      </c>
      <c r="B330" s="30">
        <f>VLOOKUP(A330,DATA!$B$2:$F$347,3,0)</f>
        <v>4101</v>
      </c>
      <c r="C330" s="30" t="str">
        <f>VLOOKUP(A330,DATA!$B$2:$F$347,4,0)</f>
        <v>LA SERENA</v>
      </c>
      <c r="D330" s="31">
        <f>VLOOKUP(A330,DATA!$B$2:$F$347,5,0)</f>
        <v>254445</v>
      </c>
      <c r="F330" s="9"/>
      <c r="G330" s="9"/>
    </row>
    <row r="331" spans="1:7" x14ac:dyDescent="0.25">
      <c r="A331">
        <v>329</v>
      </c>
      <c r="B331" s="30">
        <f>VLOOKUP(A331,DATA!$B$2:$F$347,3,0)</f>
        <v>13120</v>
      </c>
      <c r="C331" s="30" t="str">
        <f>VLOOKUP(A331,DATA!$B$2:$F$347,4,0)</f>
        <v>ÑUÑOA</v>
      </c>
      <c r="D331" s="31">
        <f>VLOOKUP(A331,DATA!$B$2:$F$347,5,0)</f>
        <v>255823</v>
      </c>
      <c r="F331" s="9"/>
      <c r="G331" s="9"/>
    </row>
    <row r="332" spans="1:7" x14ac:dyDescent="0.25">
      <c r="A332">
        <v>330</v>
      </c>
      <c r="B332" s="30">
        <f>VLOOKUP(A332,DATA!$B$2:$F$347,3,0)</f>
        <v>13124</v>
      </c>
      <c r="C332" s="30" t="str">
        <f>VLOOKUP(A332,DATA!$B$2:$F$347,4,0)</f>
        <v>PUDAHUEL</v>
      </c>
      <c r="D332" s="31">
        <f>VLOOKUP(A332,DATA!$B$2:$F$347,5,0)</f>
        <v>256607</v>
      </c>
      <c r="F332" s="9"/>
      <c r="G332" s="9"/>
    </row>
    <row r="333" spans="1:7" x14ac:dyDescent="0.25">
      <c r="A333">
        <v>331</v>
      </c>
      <c r="B333" s="30">
        <f>VLOOKUP(A333,DATA!$B$2:$F$347,3,0)</f>
        <v>4102</v>
      </c>
      <c r="C333" s="30" t="str">
        <f>VLOOKUP(A333,DATA!$B$2:$F$347,4,0)</f>
        <v>COQUIMBO</v>
      </c>
      <c r="D333" s="31">
        <f>VLOOKUP(A333,DATA!$B$2:$F$347,5,0)</f>
        <v>261811</v>
      </c>
      <c r="F333" s="9"/>
      <c r="G333" s="9"/>
    </row>
    <row r="334" spans="1:7" x14ac:dyDescent="0.25">
      <c r="A334">
        <v>332</v>
      </c>
      <c r="B334" s="30">
        <f>VLOOKUP(A334,DATA!$B$2:$F$347,3,0)</f>
        <v>13125</v>
      </c>
      <c r="C334" s="30" t="str">
        <f>VLOOKUP(A334,DATA!$B$2:$F$347,4,0)</f>
        <v>QUILICURA</v>
      </c>
      <c r="D334" s="31">
        <f>VLOOKUP(A334,DATA!$B$2:$F$347,5,0)</f>
        <v>261993</v>
      </c>
      <c r="F334" s="9"/>
      <c r="G334" s="9"/>
    </row>
    <row r="335" spans="1:7" x14ac:dyDescent="0.25">
      <c r="A335">
        <v>333</v>
      </c>
      <c r="B335" s="30">
        <f>VLOOKUP(A335,DATA!$B$2:$F$347,3,0)</f>
        <v>6101</v>
      </c>
      <c r="C335" s="30" t="str">
        <f>VLOOKUP(A335,DATA!$B$2:$F$347,4,0)</f>
        <v>RANCAGUA</v>
      </c>
      <c r="D335" s="31">
        <f>VLOOKUP(A335,DATA!$B$2:$F$347,5,0)</f>
        <v>267829</v>
      </c>
      <c r="F335" s="9"/>
      <c r="G335" s="9"/>
    </row>
    <row r="336" spans="1:7" x14ac:dyDescent="0.25">
      <c r="A336">
        <v>334</v>
      </c>
      <c r="B336" s="30">
        <f>VLOOKUP(A336,DATA!$B$2:$F$347,3,0)</f>
        <v>13122</v>
      </c>
      <c r="C336" s="30" t="str">
        <f>VLOOKUP(A336,DATA!$B$2:$F$347,4,0)</f>
        <v>PEÑALOLÉN</v>
      </c>
      <c r="D336" s="31">
        <f>VLOOKUP(A336,DATA!$B$2:$F$347,5,0)</f>
        <v>269296</v>
      </c>
      <c r="F336" s="9"/>
      <c r="G336" s="9"/>
    </row>
    <row r="337" spans="1:7" x14ac:dyDescent="0.25">
      <c r="A337">
        <v>335</v>
      </c>
      <c r="B337" s="30">
        <f>VLOOKUP(A337,DATA!$B$2:$F$347,3,0)</f>
        <v>10101</v>
      </c>
      <c r="C337" s="30" t="str">
        <f>VLOOKUP(A337,DATA!$B$2:$F$347,4,0)</f>
        <v>PUERTO MONTT</v>
      </c>
      <c r="D337" s="31">
        <f>VLOOKUP(A337,DATA!$B$2:$F$347,5,0)</f>
        <v>272555</v>
      </c>
      <c r="F337" s="9"/>
      <c r="G337" s="9"/>
    </row>
    <row r="338" spans="1:7" x14ac:dyDescent="0.25">
      <c r="A338">
        <v>336</v>
      </c>
      <c r="B338" s="30">
        <f>VLOOKUP(A338,DATA!$B$2:$F$347,3,0)</f>
        <v>9101</v>
      </c>
      <c r="C338" s="30" t="str">
        <f>VLOOKUP(A338,DATA!$B$2:$F$347,4,0)</f>
        <v>TEMUCO</v>
      </c>
      <c r="D338" s="31">
        <f>VLOOKUP(A338,DATA!$B$2:$F$347,5,0)</f>
        <v>304871</v>
      </c>
      <c r="F338" s="9"/>
      <c r="G338" s="9"/>
    </row>
    <row r="339" spans="1:7" x14ac:dyDescent="0.25">
      <c r="A339">
        <v>337</v>
      </c>
      <c r="B339" s="30">
        <f>VLOOKUP(A339,DATA!$B$2:$F$347,3,0)</f>
        <v>5101</v>
      </c>
      <c r="C339" s="30" t="str">
        <f>VLOOKUP(A339,DATA!$B$2:$F$347,4,0)</f>
        <v>VALPARAÍSO</v>
      </c>
      <c r="D339" s="31">
        <f>VLOOKUP(A339,DATA!$B$2:$F$347,5,0)</f>
        <v>317424</v>
      </c>
      <c r="F339" s="9"/>
      <c r="G339" s="9"/>
    </row>
    <row r="340" spans="1:7" x14ac:dyDescent="0.25">
      <c r="A340">
        <v>338</v>
      </c>
      <c r="B340" s="30">
        <f>VLOOKUP(A340,DATA!$B$2:$F$347,3,0)</f>
        <v>13114</v>
      </c>
      <c r="C340" s="30" t="str">
        <f>VLOOKUP(A340,DATA!$B$2:$F$347,4,0)</f>
        <v>LAS CONDES</v>
      </c>
      <c r="D340" s="31">
        <f>VLOOKUP(A340,DATA!$B$2:$F$347,5,0)</f>
        <v>335296</v>
      </c>
      <c r="F340" s="9"/>
      <c r="G340" s="9"/>
    </row>
    <row r="341" spans="1:7" x14ac:dyDescent="0.25">
      <c r="A341">
        <v>339</v>
      </c>
      <c r="B341" s="30">
        <f>VLOOKUP(A341,DATA!$B$2:$F$347,3,0)</f>
        <v>13401</v>
      </c>
      <c r="C341" s="30" t="str">
        <f>VLOOKUP(A341,DATA!$B$2:$F$347,4,0)</f>
        <v>SAN BERNARDO</v>
      </c>
      <c r="D341" s="31">
        <f>VLOOKUP(A341,DATA!$B$2:$F$347,5,0)</f>
        <v>339043</v>
      </c>
      <c r="F341" s="9"/>
      <c r="G341" s="9"/>
    </row>
    <row r="342" spans="1:7" x14ac:dyDescent="0.25">
      <c r="A342">
        <v>340</v>
      </c>
      <c r="B342" s="30">
        <f>VLOOKUP(A342,DATA!$B$2:$F$347,3,0)</f>
        <v>5109</v>
      </c>
      <c r="C342" s="30" t="str">
        <f>VLOOKUP(A342,DATA!$B$2:$F$347,4,0)</f>
        <v>VIÑA DEL MAR</v>
      </c>
      <c r="D342" s="31">
        <f>VLOOKUP(A342,DATA!$B$2:$F$347,5,0)</f>
        <v>364472</v>
      </c>
      <c r="F342" s="9"/>
      <c r="G342" s="9"/>
    </row>
    <row r="343" spans="1:7" x14ac:dyDescent="0.25">
      <c r="A343">
        <v>341</v>
      </c>
      <c r="B343" s="30">
        <f>VLOOKUP(A343,DATA!$B$2:$F$347,3,0)</f>
        <v>13110</v>
      </c>
      <c r="C343" s="30" t="str">
        <f>VLOOKUP(A343,DATA!$B$2:$F$347,4,0)</f>
        <v>LA FLORIDA</v>
      </c>
      <c r="D343" s="31">
        <f>VLOOKUP(A343,DATA!$B$2:$F$347,5,0)</f>
        <v>405185</v>
      </c>
      <c r="F343" s="9"/>
      <c r="G343" s="9"/>
    </row>
    <row r="344" spans="1:7" x14ac:dyDescent="0.25">
      <c r="A344">
        <v>342</v>
      </c>
      <c r="B344" s="30">
        <f>VLOOKUP(A344,DATA!$B$2:$F$347,3,0)</f>
        <v>2101</v>
      </c>
      <c r="C344" s="30" t="str">
        <f>VLOOKUP(A344,DATA!$B$2:$F$347,4,0)</f>
        <v>ANTOFAGASTA</v>
      </c>
      <c r="D344" s="31">
        <f>VLOOKUP(A344,DATA!$B$2:$F$347,5,0)</f>
        <v>433712</v>
      </c>
      <c r="F344" s="9"/>
      <c r="G344" s="9"/>
    </row>
    <row r="345" spans="1:7" x14ac:dyDescent="0.25">
      <c r="A345">
        <v>343</v>
      </c>
      <c r="B345" s="30">
        <f>VLOOKUP(A345,DATA!$B$2:$F$347,3,0)</f>
        <v>13101</v>
      </c>
      <c r="C345" s="30" t="str">
        <f>VLOOKUP(A345,DATA!$B$2:$F$347,4,0)</f>
        <v>SANTIAGO</v>
      </c>
      <c r="D345" s="31">
        <f>VLOOKUP(A345,DATA!$B$2:$F$347,5,0)</f>
        <v>517280</v>
      </c>
      <c r="F345" s="9"/>
      <c r="G345" s="9"/>
    </row>
    <row r="346" spans="1:7" x14ac:dyDescent="0.25">
      <c r="A346">
        <v>344</v>
      </c>
      <c r="B346" s="30">
        <f>VLOOKUP(A346,DATA!$B$2:$F$347,3,0)</f>
        <v>13119</v>
      </c>
      <c r="C346" s="30" t="str">
        <f>VLOOKUP(A346,DATA!$B$2:$F$347,4,0)</f>
        <v>MAIPÚ</v>
      </c>
      <c r="D346" s="31">
        <f>VLOOKUP(A346,DATA!$B$2:$F$347,5,0)</f>
        <v>584053</v>
      </c>
      <c r="F346" s="9"/>
      <c r="G346" s="9"/>
    </row>
    <row r="347" spans="1:7" x14ac:dyDescent="0.25">
      <c r="A347">
        <v>345</v>
      </c>
      <c r="B347" s="30">
        <f>VLOOKUP(A347,DATA!$B$2:$F$347,3,0)</f>
        <v>13201</v>
      </c>
      <c r="C347" s="30" t="str">
        <f>VLOOKUP(A347,DATA!$B$2:$F$347,4,0)</f>
        <v>PUENTE ALTO</v>
      </c>
      <c r="D347" s="31">
        <f>VLOOKUP(A347,DATA!$B$2:$F$347,5,0)</f>
        <v>655033</v>
      </c>
      <c r="F347" s="9"/>
      <c r="G347" s="9"/>
    </row>
    <row r="348" spans="1:7" x14ac:dyDescent="0.25"/>
  </sheetData>
  <sheetProtection sheet="1" objects="1" scenarios="1"/>
  <sortState ref="B3:D347">
    <sortCondition ref="D3:D347"/>
  </sortState>
  <printOptions horizontalCentered="1"/>
  <pageMargins left="0.70866141732283472" right="0.70866141732283472" top="0.43307086614173229" bottom="0.51181102362204722" header="0.31496062992125984" footer="0.31496062992125984"/>
  <pageSetup paperSize="119" scale="70" fitToWidth="0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349"/>
  <sheetViews>
    <sheetView showGridLines="0" topLeftCell="B1" workbookViewId="0">
      <selection activeCell="B1" sqref="B1"/>
    </sheetView>
  </sheetViews>
  <sheetFormatPr baseColWidth="10" defaultColWidth="0" defaultRowHeight="15" zeroHeight="1" x14ac:dyDescent="0.25"/>
  <cols>
    <col min="1" max="1" width="11" hidden="1" customWidth="1"/>
    <col min="2" max="2" width="10.28515625" style="35" customWidth="1"/>
    <col min="3" max="3" width="23.140625" style="35" customWidth="1"/>
    <col min="4" max="4" width="18.7109375" style="36" customWidth="1"/>
    <col min="5" max="5" width="14.7109375" style="37" customWidth="1"/>
    <col min="6" max="6" width="4.42578125" customWidth="1"/>
    <col min="7" max="16384" width="11" hidden="1"/>
  </cols>
  <sheetData>
    <row r="1" spans="1:5" ht="15.75" x14ac:dyDescent="0.25">
      <c r="B1" s="38" t="s">
        <v>360</v>
      </c>
      <c r="C1" s="38"/>
      <c r="D1" s="38"/>
      <c r="E1" s="38"/>
    </row>
    <row r="2" spans="1:5" ht="15.75" x14ac:dyDescent="0.25">
      <c r="B2" s="39" t="s">
        <v>373</v>
      </c>
      <c r="C2" s="39"/>
      <c r="D2" s="40"/>
      <c r="E2" s="40"/>
    </row>
    <row r="3" spans="1:5" s="1" customFormat="1" ht="75" x14ac:dyDescent="0.25">
      <c r="B3" s="29" t="s">
        <v>0</v>
      </c>
      <c r="C3" s="29" t="s">
        <v>1</v>
      </c>
      <c r="D3" s="29" t="s">
        <v>348</v>
      </c>
      <c r="E3" s="29" t="s">
        <v>361</v>
      </c>
    </row>
    <row r="4" spans="1:5" x14ac:dyDescent="0.25">
      <c r="A4">
        <v>1</v>
      </c>
      <c r="B4" s="32">
        <f>VLOOKUP(A4,DATA!$C$2:$H$347,2,0)</f>
        <v>12102</v>
      </c>
      <c r="C4" s="32" t="str">
        <f>VLOOKUP(A4,DATA!$C$2:$H$347,3,0)</f>
        <v>LAGUNA BLANCA</v>
      </c>
      <c r="D4" s="33">
        <f>VLOOKUP(A4,DATA!$C$2:$H$347,5,0)</f>
        <v>1378326</v>
      </c>
      <c r="E4" s="34">
        <f>VLOOKUP(A4,DATA!$C$2:$H$347,6,0)</f>
        <v>2020</v>
      </c>
    </row>
    <row r="5" spans="1:5" x14ac:dyDescent="0.25">
      <c r="A5">
        <v>2</v>
      </c>
      <c r="B5" s="32">
        <f>VLOOKUP(A5,DATA!$C$2:$H$347,2,0)</f>
        <v>12104</v>
      </c>
      <c r="C5" s="32" t="str">
        <f>VLOOKUP(A5,DATA!$C$2:$H$347,3,0)</f>
        <v>SAN GREGORIO</v>
      </c>
      <c r="D5" s="33">
        <f>VLOOKUP(A5,DATA!$C$2:$H$347,5,0)</f>
        <v>1591646</v>
      </c>
      <c r="E5" s="34">
        <f>VLOOKUP(A5,DATA!$C$2:$H$347,6,0)</f>
        <v>2021</v>
      </c>
    </row>
    <row r="6" spans="1:5" x14ac:dyDescent="0.25">
      <c r="A6">
        <v>3</v>
      </c>
      <c r="B6" s="32">
        <f>VLOOKUP(A6,DATA!$C$2:$H$347,2,0)</f>
        <v>15202</v>
      </c>
      <c r="C6" s="32" t="str">
        <f>VLOOKUP(A6,DATA!$C$2:$H$347,3,0)</f>
        <v>GENERAL LAGOS</v>
      </c>
      <c r="D6" s="33">
        <f>VLOOKUP(A6,DATA!$C$2:$H$347,5,0)</f>
        <v>1699671</v>
      </c>
      <c r="E6" s="34">
        <f>VLOOKUP(A6,DATA!$C$2:$H$347,6,0)</f>
        <v>2021</v>
      </c>
    </row>
    <row r="7" spans="1:5" x14ac:dyDescent="0.25">
      <c r="A7">
        <v>4</v>
      </c>
      <c r="B7" s="32">
        <f>VLOOKUP(A7,DATA!$C$2:$H$347,2,0)</f>
        <v>12303</v>
      </c>
      <c r="C7" s="32" t="str">
        <f>VLOOKUP(A7,DATA!$C$2:$H$347,3,0)</f>
        <v>TIMAUKEL</v>
      </c>
      <c r="D7" s="33">
        <f>VLOOKUP(A7,DATA!$C$2:$H$347,5,0)</f>
        <v>1766993</v>
      </c>
      <c r="E7" s="34">
        <f>VLOOKUP(A7,DATA!$C$2:$H$347,6,0)</f>
        <v>2021</v>
      </c>
    </row>
    <row r="8" spans="1:5" x14ac:dyDescent="0.25">
      <c r="A8">
        <v>5</v>
      </c>
      <c r="B8" s="32">
        <f>VLOOKUP(A8,DATA!$C$2:$H$347,2,0)</f>
        <v>11303</v>
      </c>
      <c r="C8" s="32" t="str">
        <f>VLOOKUP(A8,DATA!$C$2:$H$347,3,0)</f>
        <v>TORTEL</v>
      </c>
      <c r="D8" s="33">
        <f>VLOOKUP(A8,DATA!$C$2:$H$347,5,0)</f>
        <v>1787184</v>
      </c>
      <c r="E8" s="34">
        <f>VLOOKUP(A8,DATA!$C$2:$H$347,6,0)</f>
        <v>2021</v>
      </c>
    </row>
    <row r="9" spans="1:5" x14ac:dyDescent="0.25">
      <c r="A9">
        <v>6</v>
      </c>
      <c r="B9" s="32">
        <f>VLOOKUP(A9,DATA!$C$2:$H$347,2,0)</f>
        <v>11302</v>
      </c>
      <c r="C9" s="32" t="str">
        <f>VLOOKUP(A9,DATA!$C$2:$H$347,3,0)</f>
        <v>O´HIGGINS</v>
      </c>
      <c r="D9" s="33">
        <f>VLOOKUP(A9,DATA!$C$2:$H$347,5,0)</f>
        <v>1848497</v>
      </c>
      <c r="E9" s="34">
        <f>VLOOKUP(A9,DATA!$C$2:$H$347,6,0)</f>
        <v>2021</v>
      </c>
    </row>
    <row r="10" spans="1:5" x14ac:dyDescent="0.25">
      <c r="A10">
        <v>7</v>
      </c>
      <c r="B10" s="32">
        <f>VLOOKUP(A10,DATA!$C$2:$H$347,2,0)</f>
        <v>10404</v>
      </c>
      <c r="C10" s="32" t="str">
        <f>VLOOKUP(A10,DATA!$C$2:$H$347,3,0)</f>
        <v>PALENA</v>
      </c>
      <c r="D10" s="33">
        <f>VLOOKUP(A10,DATA!$C$2:$H$347,5,0)</f>
        <v>2094280</v>
      </c>
      <c r="E10" s="34">
        <f>VLOOKUP(A10,DATA!$C$2:$H$347,6,0)</f>
        <v>2021</v>
      </c>
    </row>
    <row r="11" spans="1:5" x14ac:dyDescent="0.25">
      <c r="A11">
        <v>8</v>
      </c>
      <c r="B11" s="32">
        <f>VLOOKUP(A11,DATA!$C$2:$H$347,2,0)</f>
        <v>12302</v>
      </c>
      <c r="C11" s="32" t="str">
        <f>VLOOKUP(A11,DATA!$C$2:$H$347,3,0)</f>
        <v>PRIMAVERA</v>
      </c>
      <c r="D11" s="33">
        <f>VLOOKUP(A11,DATA!$C$2:$H$347,5,0)</f>
        <v>2147971</v>
      </c>
      <c r="E11" s="34">
        <f>VLOOKUP(A11,DATA!$C$2:$H$347,6,0)</f>
        <v>2021</v>
      </c>
    </row>
    <row r="12" spans="1:5" x14ac:dyDescent="0.25">
      <c r="A12">
        <v>9</v>
      </c>
      <c r="B12" s="32">
        <f>VLOOKUP(A12,DATA!$C$2:$H$347,2,0)</f>
        <v>11102</v>
      </c>
      <c r="C12" s="32" t="str">
        <f>VLOOKUP(A12,DATA!$C$2:$H$347,3,0)</f>
        <v>LAGO VERDE</v>
      </c>
      <c r="D12" s="33">
        <f>VLOOKUP(A12,DATA!$C$2:$H$347,5,0)</f>
        <v>2212582</v>
      </c>
      <c r="E12" s="34">
        <f>VLOOKUP(A12,DATA!$C$2:$H$347,6,0)</f>
        <v>2021</v>
      </c>
    </row>
    <row r="13" spans="1:5" x14ac:dyDescent="0.25">
      <c r="A13">
        <v>10</v>
      </c>
      <c r="B13" s="32">
        <f>VLOOKUP(A13,DATA!$C$2:$H$347,2,0)</f>
        <v>11203</v>
      </c>
      <c r="C13" s="32" t="str">
        <f>VLOOKUP(A13,DATA!$C$2:$H$347,3,0)</f>
        <v>GUAITECAS</v>
      </c>
      <c r="D13" s="33">
        <f>VLOOKUP(A13,DATA!$C$2:$H$347,5,0)</f>
        <v>2355353</v>
      </c>
      <c r="E13" s="34">
        <f>VLOOKUP(A13,DATA!$C$2:$H$347,6,0)</f>
        <v>2021</v>
      </c>
    </row>
    <row r="14" spans="1:5" x14ac:dyDescent="0.25">
      <c r="A14">
        <v>11</v>
      </c>
      <c r="B14" s="32">
        <f>VLOOKUP(A14,DATA!$C$2:$H$347,2,0)</f>
        <v>1402</v>
      </c>
      <c r="C14" s="32" t="str">
        <f>VLOOKUP(A14,DATA!$C$2:$H$347,3,0)</f>
        <v>CAMIÑA</v>
      </c>
      <c r="D14" s="33">
        <f>VLOOKUP(A14,DATA!$C$2:$H$347,5,0)</f>
        <v>2381797</v>
      </c>
      <c r="E14" s="34">
        <f>VLOOKUP(A14,DATA!$C$2:$H$347,6,0)</f>
        <v>2021</v>
      </c>
    </row>
    <row r="15" spans="1:5" x14ac:dyDescent="0.25">
      <c r="A15">
        <v>12</v>
      </c>
      <c r="B15" s="32">
        <f>VLOOKUP(A15,DATA!$C$2:$H$347,2,0)</f>
        <v>8310</v>
      </c>
      <c r="C15" s="32" t="str">
        <f>VLOOKUP(A15,DATA!$C$2:$H$347,3,0)</f>
        <v>SAN ROSENDO</v>
      </c>
      <c r="D15" s="33">
        <f>VLOOKUP(A15,DATA!$C$2:$H$347,5,0)</f>
        <v>2396172</v>
      </c>
      <c r="E15" s="34">
        <f>VLOOKUP(A15,DATA!$C$2:$H$347,6,0)</f>
        <v>2021</v>
      </c>
    </row>
    <row r="16" spans="1:5" x14ac:dyDescent="0.25">
      <c r="A16">
        <v>13</v>
      </c>
      <c r="B16" s="32">
        <f>VLOOKUP(A16,DATA!$C$2:$H$347,2,0)</f>
        <v>12402</v>
      </c>
      <c r="C16" s="32" t="str">
        <f>VLOOKUP(A16,DATA!$C$2:$H$347,3,0)</f>
        <v>TORRES DEL PAINE</v>
      </c>
      <c r="D16" s="33">
        <f>VLOOKUP(A16,DATA!$C$2:$H$347,5,0)</f>
        <v>2487638</v>
      </c>
      <c r="E16" s="34">
        <f>VLOOKUP(A16,DATA!$C$2:$H$347,6,0)</f>
        <v>2021</v>
      </c>
    </row>
    <row r="17" spans="1:5" x14ac:dyDescent="0.25">
      <c r="A17">
        <v>14</v>
      </c>
      <c r="B17" s="32">
        <f>VLOOKUP(A17,DATA!$C$2:$H$347,2,0)</f>
        <v>10103</v>
      </c>
      <c r="C17" s="32" t="str">
        <f>VLOOKUP(A17,DATA!$C$2:$H$347,3,0)</f>
        <v>COCHAMÓ</v>
      </c>
      <c r="D17" s="33">
        <f>VLOOKUP(A17,DATA!$C$2:$H$347,5,0)</f>
        <v>2494428</v>
      </c>
      <c r="E17" s="34">
        <f>VLOOKUP(A17,DATA!$C$2:$H$347,6,0)</f>
        <v>2020</v>
      </c>
    </row>
    <row r="18" spans="1:5" x14ac:dyDescent="0.25">
      <c r="A18">
        <v>15</v>
      </c>
      <c r="B18" s="32">
        <f>VLOOKUP(A18,DATA!$C$2:$H$347,2,0)</f>
        <v>12103</v>
      </c>
      <c r="C18" s="32" t="str">
        <f>VLOOKUP(A18,DATA!$C$2:$H$347,3,0)</f>
        <v>RÍO VERDE</v>
      </c>
      <c r="D18" s="33">
        <f>VLOOKUP(A18,DATA!$C$2:$H$347,5,0)</f>
        <v>2506155</v>
      </c>
      <c r="E18" s="34">
        <f>VLOOKUP(A18,DATA!$C$2:$H$347,6,0)</f>
        <v>2021</v>
      </c>
    </row>
    <row r="19" spans="1:5" x14ac:dyDescent="0.25">
      <c r="A19">
        <v>16</v>
      </c>
      <c r="B19" s="32">
        <f>VLOOKUP(A19,DATA!$C$2:$H$347,2,0)</f>
        <v>16304</v>
      </c>
      <c r="C19" s="32" t="str">
        <f>VLOOKUP(A19,DATA!$C$2:$H$347,3,0)</f>
        <v>SAN FABIÁN</v>
      </c>
      <c r="D19" s="33">
        <f>VLOOKUP(A19,DATA!$C$2:$H$347,5,0)</f>
        <v>2648297</v>
      </c>
      <c r="E19" s="34">
        <f>VLOOKUP(A19,DATA!$C$2:$H$347,6,0)</f>
        <v>2021</v>
      </c>
    </row>
    <row r="20" spans="1:5" x14ac:dyDescent="0.25">
      <c r="A20">
        <v>17</v>
      </c>
      <c r="B20" s="32">
        <f>VLOOKUP(A20,DATA!$C$2:$H$347,2,0)</f>
        <v>2202</v>
      </c>
      <c r="C20" s="32" t="str">
        <f>VLOOKUP(A20,DATA!$C$2:$H$347,3,0)</f>
        <v>OLLAGÜE</v>
      </c>
      <c r="D20" s="33">
        <f>VLOOKUP(A20,DATA!$C$2:$H$347,5,0)</f>
        <v>2712916</v>
      </c>
      <c r="E20" s="34">
        <f>VLOOKUP(A20,DATA!$C$2:$H$347,6,0)</f>
        <v>2021</v>
      </c>
    </row>
    <row r="21" spans="1:5" x14ac:dyDescent="0.25">
      <c r="A21">
        <v>18</v>
      </c>
      <c r="B21" s="32">
        <f>VLOOKUP(A21,DATA!$C$2:$H$347,2,0)</f>
        <v>1403</v>
      </c>
      <c r="C21" s="32" t="str">
        <f>VLOOKUP(A21,DATA!$C$2:$H$347,3,0)</f>
        <v>COLCHANE</v>
      </c>
      <c r="D21" s="33">
        <f>VLOOKUP(A21,DATA!$C$2:$H$347,5,0)</f>
        <v>2714932</v>
      </c>
      <c r="E21" s="34">
        <f>VLOOKUP(A21,DATA!$C$2:$H$347,6,0)</f>
        <v>2021</v>
      </c>
    </row>
    <row r="22" spans="1:5" x14ac:dyDescent="0.25">
      <c r="A22">
        <v>19</v>
      </c>
      <c r="B22" s="32">
        <f>VLOOKUP(A22,DATA!$C$2:$H$347,2,0)</f>
        <v>14102</v>
      </c>
      <c r="C22" s="32" t="str">
        <f>VLOOKUP(A22,DATA!$C$2:$H$347,3,0)</f>
        <v>CORRAL</v>
      </c>
      <c r="D22" s="33">
        <f>VLOOKUP(A22,DATA!$C$2:$H$347,5,0)</f>
        <v>2743603</v>
      </c>
      <c r="E22" s="34">
        <f>VLOOKUP(A22,DATA!$C$2:$H$347,6,0)</f>
        <v>2021</v>
      </c>
    </row>
    <row r="23" spans="1:5" x14ac:dyDescent="0.25">
      <c r="A23">
        <v>20</v>
      </c>
      <c r="B23" s="32">
        <f>VLOOKUP(A23,DATA!$C$2:$H$347,2,0)</f>
        <v>6103</v>
      </c>
      <c r="C23" s="32" t="str">
        <f>VLOOKUP(A23,DATA!$C$2:$H$347,3,0)</f>
        <v>COINCO</v>
      </c>
      <c r="D23" s="33">
        <f>VLOOKUP(A23,DATA!$C$2:$H$347,5,0)</f>
        <v>2816269</v>
      </c>
      <c r="E23" s="34">
        <f>VLOOKUP(A23,DATA!$C$2:$H$347,6,0)</f>
        <v>2021</v>
      </c>
    </row>
    <row r="24" spans="1:5" x14ac:dyDescent="0.25">
      <c r="A24">
        <v>21</v>
      </c>
      <c r="B24" s="32">
        <f>VLOOKUP(A24,DATA!$C$2:$H$347,2,0)</f>
        <v>15102</v>
      </c>
      <c r="C24" s="32" t="str">
        <f>VLOOKUP(A24,DATA!$C$2:$H$347,3,0)</f>
        <v>CAMARONES</v>
      </c>
      <c r="D24" s="33">
        <f>VLOOKUP(A24,DATA!$C$2:$H$347,5,0)</f>
        <v>2817335</v>
      </c>
      <c r="E24" s="34">
        <f>VLOOKUP(A24,DATA!$C$2:$H$347,6,0)</f>
        <v>2021</v>
      </c>
    </row>
    <row r="25" spans="1:5" x14ac:dyDescent="0.25">
      <c r="A25">
        <v>22</v>
      </c>
      <c r="B25" s="32">
        <f>VLOOKUP(A25,DATA!$C$2:$H$347,2,0)</f>
        <v>11301</v>
      </c>
      <c r="C25" s="32" t="str">
        <f>VLOOKUP(A25,DATA!$C$2:$H$347,3,0)</f>
        <v>COCHRANE</v>
      </c>
      <c r="D25" s="33">
        <f>VLOOKUP(A25,DATA!$C$2:$H$347,5,0)</f>
        <v>2896136</v>
      </c>
      <c r="E25" s="34">
        <f>VLOOKUP(A25,DATA!$C$2:$H$347,6,0)</f>
        <v>2021</v>
      </c>
    </row>
    <row r="26" spans="1:5" x14ac:dyDescent="0.25">
      <c r="A26">
        <v>23</v>
      </c>
      <c r="B26" s="32">
        <f>VLOOKUP(A26,DATA!$C$2:$H$347,2,0)</f>
        <v>10402</v>
      </c>
      <c r="C26" s="32" t="str">
        <f>VLOOKUP(A26,DATA!$C$2:$H$347,3,0)</f>
        <v>FUTALEUFÚ</v>
      </c>
      <c r="D26" s="33">
        <f>VLOOKUP(A26,DATA!$C$2:$H$347,5,0)</f>
        <v>2922983</v>
      </c>
      <c r="E26" s="34">
        <f>VLOOKUP(A26,DATA!$C$2:$H$347,6,0)</f>
        <v>2021</v>
      </c>
    </row>
    <row r="27" spans="1:5" x14ac:dyDescent="0.25">
      <c r="A27">
        <v>24</v>
      </c>
      <c r="B27" s="32">
        <f>VLOOKUP(A27,DATA!$C$2:$H$347,2,0)</f>
        <v>7104</v>
      </c>
      <c r="C27" s="32" t="str">
        <f>VLOOKUP(A27,DATA!$C$2:$H$347,3,0)</f>
        <v>EMPEDRADO</v>
      </c>
      <c r="D27" s="33">
        <f>VLOOKUP(A27,DATA!$C$2:$H$347,5,0)</f>
        <v>3002704</v>
      </c>
      <c r="E27" s="34">
        <f>VLOOKUP(A27,DATA!$C$2:$H$347,6,0)</f>
        <v>2021</v>
      </c>
    </row>
    <row r="28" spans="1:5" x14ac:dyDescent="0.25">
      <c r="A28">
        <v>25</v>
      </c>
      <c r="B28" s="32">
        <f>VLOOKUP(A28,DATA!$C$2:$H$347,2,0)</f>
        <v>6309</v>
      </c>
      <c r="C28" s="32" t="str">
        <f>VLOOKUP(A28,DATA!$C$2:$H$347,3,0)</f>
        <v>PUMANQUE</v>
      </c>
      <c r="D28" s="33">
        <f>VLOOKUP(A28,DATA!$C$2:$H$347,5,0)</f>
        <v>3004923</v>
      </c>
      <c r="E28" s="34">
        <f>VLOOKUP(A28,DATA!$C$2:$H$347,6,0)</f>
        <v>2021</v>
      </c>
    </row>
    <row r="29" spans="1:5" x14ac:dyDescent="0.25">
      <c r="A29">
        <v>26</v>
      </c>
      <c r="B29" s="32">
        <f>VLOOKUP(A29,DATA!$C$2:$H$347,2,0)</f>
        <v>6202</v>
      </c>
      <c r="C29" s="32" t="str">
        <f>VLOOKUP(A29,DATA!$C$2:$H$347,3,0)</f>
        <v>LA ESTRELLA</v>
      </c>
      <c r="D29" s="33">
        <f>VLOOKUP(A29,DATA!$C$2:$H$347,5,0)</f>
        <v>3012988</v>
      </c>
      <c r="E29" s="34">
        <f>VLOOKUP(A29,DATA!$C$2:$H$347,6,0)</f>
        <v>2021</v>
      </c>
    </row>
    <row r="30" spans="1:5" x14ac:dyDescent="0.25">
      <c r="A30">
        <v>27</v>
      </c>
      <c r="B30" s="32">
        <f>VLOOKUP(A30,DATA!$C$2:$H$347,2,0)</f>
        <v>5104</v>
      </c>
      <c r="C30" s="32" t="str">
        <f>VLOOKUP(A30,DATA!$C$2:$H$347,3,0)</f>
        <v>JUAN FERNÁNDEZ</v>
      </c>
      <c r="D30" s="33">
        <f>VLOOKUP(A30,DATA!$C$2:$H$347,5,0)</f>
        <v>3017616</v>
      </c>
      <c r="E30" s="34">
        <f>VLOOKUP(A30,DATA!$C$2:$H$347,6,0)</f>
        <v>2021</v>
      </c>
    </row>
    <row r="31" spans="1:5" x14ac:dyDescent="0.25">
      <c r="A31">
        <v>28</v>
      </c>
      <c r="B31" s="32">
        <f>VLOOKUP(A31,DATA!$C$2:$H$347,2,0)</f>
        <v>16204</v>
      </c>
      <c r="C31" s="32" t="str">
        <f>VLOOKUP(A31,DATA!$C$2:$H$347,3,0)</f>
        <v>NINHUE</v>
      </c>
      <c r="D31" s="33">
        <f>VLOOKUP(A31,DATA!$C$2:$H$347,5,0)</f>
        <v>3023678</v>
      </c>
      <c r="E31" s="34">
        <f>VLOOKUP(A31,DATA!$C$2:$H$347,6,0)</f>
        <v>2021</v>
      </c>
    </row>
    <row r="32" spans="1:5" x14ac:dyDescent="0.25">
      <c r="A32">
        <v>29</v>
      </c>
      <c r="B32" s="32">
        <f>VLOOKUP(A32,DATA!$C$2:$H$347,2,0)</f>
        <v>14105</v>
      </c>
      <c r="C32" s="32" t="str">
        <f>VLOOKUP(A32,DATA!$C$2:$H$347,3,0)</f>
        <v>MÁFIL</v>
      </c>
      <c r="D32" s="33">
        <f>VLOOKUP(A32,DATA!$C$2:$H$347,5,0)</f>
        <v>3033641</v>
      </c>
      <c r="E32" s="34">
        <f>VLOOKUP(A32,DATA!$C$2:$H$347,6,0)</f>
        <v>2021</v>
      </c>
    </row>
    <row r="33" spans="1:5" x14ac:dyDescent="0.25">
      <c r="A33">
        <v>30</v>
      </c>
      <c r="B33" s="32">
        <f>VLOOKUP(A33,DATA!$C$2:$H$347,2,0)</f>
        <v>8314</v>
      </c>
      <c r="C33" s="32" t="str">
        <f>VLOOKUP(A33,DATA!$C$2:$H$347,3,0)</f>
        <v>ALTO BIOBÍO</v>
      </c>
      <c r="D33" s="33">
        <f>VLOOKUP(A33,DATA!$C$2:$H$347,5,0)</f>
        <v>3057091</v>
      </c>
      <c r="E33" s="34">
        <f>VLOOKUP(A33,DATA!$C$2:$H$347,6,0)</f>
        <v>2021</v>
      </c>
    </row>
    <row r="34" spans="1:5" x14ac:dyDescent="0.25">
      <c r="A34">
        <v>31</v>
      </c>
      <c r="B34" s="32">
        <f>VLOOKUP(A34,DATA!$C$2:$H$347,2,0)</f>
        <v>6304</v>
      </c>
      <c r="C34" s="32" t="str">
        <f>VLOOKUP(A34,DATA!$C$2:$H$347,3,0)</f>
        <v>LOLOL</v>
      </c>
      <c r="D34" s="33">
        <f>VLOOKUP(A34,DATA!$C$2:$H$347,5,0)</f>
        <v>3093165</v>
      </c>
      <c r="E34" s="34">
        <f>VLOOKUP(A34,DATA!$C$2:$H$347,6,0)</f>
        <v>2021</v>
      </c>
    </row>
    <row r="35" spans="1:5" x14ac:dyDescent="0.25">
      <c r="A35">
        <v>32</v>
      </c>
      <c r="B35" s="32">
        <f>VLOOKUP(A35,DATA!$C$2:$H$347,2,0)</f>
        <v>4305</v>
      </c>
      <c r="C35" s="32" t="str">
        <f>VLOOKUP(A35,DATA!$C$2:$H$347,3,0)</f>
        <v>RÍO HURTADO</v>
      </c>
      <c r="D35" s="33">
        <f>VLOOKUP(A35,DATA!$C$2:$H$347,5,0)</f>
        <v>3157246</v>
      </c>
      <c r="E35" s="34">
        <f>VLOOKUP(A35,DATA!$C$2:$H$347,6,0)</f>
        <v>2021</v>
      </c>
    </row>
    <row r="36" spans="1:5" x14ac:dyDescent="0.25">
      <c r="A36">
        <v>33</v>
      </c>
      <c r="B36" s="32">
        <f>VLOOKUP(A36,DATA!$C$2:$H$347,2,0)</f>
        <v>5704</v>
      </c>
      <c r="C36" s="32" t="str">
        <f>VLOOKUP(A36,DATA!$C$2:$H$347,3,0)</f>
        <v>PANQUEHUE</v>
      </c>
      <c r="D36" s="33">
        <f>VLOOKUP(A36,DATA!$C$2:$H$347,5,0)</f>
        <v>3158708</v>
      </c>
      <c r="E36" s="34">
        <f>VLOOKUP(A36,DATA!$C$2:$H$347,6,0)</f>
        <v>2021</v>
      </c>
    </row>
    <row r="37" spans="1:5" x14ac:dyDescent="0.25">
      <c r="A37">
        <v>34</v>
      </c>
      <c r="B37" s="32">
        <f>VLOOKUP(A37,DATA!$C$2:$H$347,2,0)</f>
        <v>16207</v>
      </c>
      <c r="C37" s="32" t="str">
        <f>VLOOKUP(A37,DATA!$C$2:$H$347,3,0)</f>
        <v>TREHUACO</v>
      </c>
      <c r="D37" s="33">
        <f>VLOOKUP(A37,DATA!$C$2:$H$347,5,0)</f>
        <v>3160556</v>
      </c>
      <c r="E37" s="34">
        <f>VLOOKUP(A37,DATA!$C$2:$H$347,6,0)</f>
        <v>2021</v>
      </c>
    </row>
    <row r="38" spans="1:5" x14ac:dyDescent="0.25">
      <c r="A38">
        <v>35</v>
      </c>
      <c r="B38" s="32">
        <f>VLOOKUP(A38,DATA!$C$2:$H$347,2,0)</f>
        <v>4105</v>
      </c>
      <c r="C38" s="32" t="str">
        <f>VLOOKUP(A38,DATA!$C$2:$H$347,3,0)</f>
        <v>PAIGUANO</v>
      </c>
      <c r="D38" s="33">
        <f>VLOOKUP(A38,DATA!$C$2:$H$347,5,0)</f>
        <v>3226066</v>
      </c>
      <c r="E38" s="34">
        <f>VLOOKUP(A38,DATA!$C$2:$H$347,6,0)</f>
        <v>2021</v>
      </c>
    </row>
    <row r="39" spans="1:5" x14ac:dyDescent="0.25">
      <c r="A39">
        <v>36</v>
      </c>
      <c r="B39" s="32">
        <f>VLOOKUP(A39,DATA!$C$2:$H$347,2,0)</f>
        <v>8308</v>
      </c>
      <c r="C39" s="32" t="str">
        <f>VLOOKUP(A39,DATA!$C$2:$H$347,3,0)</f>
        <v>QUILACO</v>
      </c>
      <c r="D39" s="33">
        <f>VLOOKUP(A39,DATA!$C$2:$H$347,5,0)</f>
        <v>3230374</v>
      </c>
      <c r="E39" s="34">
        <f>VLOOKUP(A39,DATA!$C$2:$H$347,6,0)</f>
        <v>2021</v>
      </c>
    </row>
    <row r="40" spans="1:5" x14ac:dyDescent="0.25">
      <c r="A40">
        <v>37</v>
      </c>
      <c r="B40" s="32">
        <f>VLOOKUP(A40,DATA!$C$2:$H$347,2,0)</f>
        <v>3303</v>
      </c>
      <c r="C40" s="32" t="str">
        <f>VLOOKUP(A40,DATA!$C$2:$H$347,3,0)</f>
        <v>FREIRINA</v>
      </c>
      <c r="D40" s="33">
        <f>VLOOKUP(A40,DATA!$C$2:$H$347,5,0)</f>
        <v>3244014</v>
      </c>
      <c r="E40" s="34">
        <f>VLOOKUP(A40,DATA!$C$2:$H$347,6,0)</f>
        <v>2021</v>
      </c>
    </row>
    <row r="41" spans="1:5" x14ac:dyDescent="0.25">
      <c r="A41">
        <v>38</v>
      </c>
      <c r="B41" s="32">
        <f>VLOOKUP(A41,DATA!$C$2:$H$347,2,0)</f>
        <v>7110</v>
      </c>
      <c r="C41" s="32" t="str">
        <f>VLOOKUP(A41,DATA!$C$2:$H$347,3,0)</f>
        <v>SAN RAFAEL</v>
      </c>
      <c r="D41" s="33">
        <f>VLOOKUP(A41,DATA!$C$2:$H$347,5,0)</f>
        <v>3372123</v>
      </c>
      <c r="E41" s="34">
        <f>VLOOKUP(A41,DATA!$C$2:$H$347,6,0)</f>
        <v>2021</v>
      </c>
    </row>
    <row r="42" spans="1:5" x14ac:dyDescent="0.25">
      <c r="A42">
        <v>39</v>
      </c>
      <c r="B42" s="32">
        <f>VLOOKUP(A42,DATA!$C$2:$H$347,2,0)</f>
        <v>8307</v>
      </c>
      <c r="C42" s="32" t="str">
        <f>VLOOKUP(A42,DATA!$C$2:$H$347,3,0)</f>
        <v>NEGRETE</v>
      </c>
      <c r="D42" s="33">
        <f>VLOOKUP(A42,DATA!$C$2:$H$347,5,0)</f>
        <v>3374199</v>
      </c>
      <c r="E42" s="34">
        <f>VLOOKUP(A42,DATA!$C$2:$H$347,6,0)</f>
        <v>2021</v>
      </c>
    </row>
    <row r="43" spans="1:5" x14ac:dyDescent="0.25">
      <c r="A43">
        <v>40</v>
      </c>
      <c r="B43" s="32">
        <f>VLOOKUP(A43,DATA!$C$2:$H$347,2,0)</f>
        <v>10307</v>
      </c>
      <c r="C43" s="32" t="str">
        <f>VLOOKUP(A43,DATA!$C$2:$H$347,3,0)</f>
        <v>SAN PABLO</v>
      </c>
      <c r="D43" s="33">
        <f>VLOOKUP(A43,DATA!$C$2:$H$347,5,0)</f>
        <v>3397396</v>
      </c>
      <c r="E43" s="34">
        <f>VLOOKUP(A43,DATA!$C$2:$H$347,6,0)</f>
        <v>2021</v>
      </c>
    </row>
    <row r="44" spans="1:5" x14ac:dyDescent="0.25">
      <c r="A44">
        <v>41</v>
      </c>
      <c r="B44" s="32">
        <f>VLOOKUP(A44,DATA!$C$2:$H$347,2,0)</f>
        <v>9113</v>
      </c>
      <c r="C44" s="32" t="str">
        <f>VLOOKUP(A44,DATA!$C$2:$H$347,3,0)</f>
        <v>PERQUENCO</v>
      </c>
      <c r="D44" s="33">
        <f>VLOOKUP(A44,DATA!$C$2:$H$347,5,0)</f>
        <v>3398729</v>
      </c>
      <c r="E44" s="34">
        <f>VLOOKUP(A44,DATA!$C$2:$H$347,6,0)</f>
        <v>2021</v>
      </c>
    </row>
    <row r="45" spans="1:5" x14ac:dyDescent="0.25">
      <c r="A45">
        <v>42</v>
      </c>
      <c r="B45" s="32">
        <f>VLOOKUP(A45,DATA!$C$2:$H$347,2,0)</f>
        <v>15201</v>
      </c>
      <c r="C45" s="32" t="str">
        <f>VLOOKUP(A45,DATA!$C$2:$H$347,3,0)</f>
        <v>PUTRE</v>
      </c>
      <c r="D45" s="33">
        <f>VLOOKUP(A45,DATA!$C$2:$H$347,5,0)</f>
        <v>3399628</v>
      </c>
      <c r="E45" s="34">
        <f>VLOOKUP(A45,DATA!$C$2:$H$347,6,0)</f>
        <v>2021</v>
      </c>
    </row>
    <row r="46" spans="1:5" x14ac:dyDescent="0.25">
      <c r="A46">
        <v>43</v>
      </c>
      <c r="B46" s="32">
        <f>VLOOKUP(A46,DATA!$C$2:$H$347,2,0)</f>
        <v>10304</v>
      </c>
      <c r="C46" s="32" t="str">
        <f>VLOOKUP(A46,DATA!$C$2:$H$347,3,0)</f>
        <v>PUYEHUE</v>
      </c>
      <c r="D46" s="33">
        <f>VLOOKUP(A46,DATA!$C$2:$H$347,5,0)</f>
        <v>3420401</v>
      </c>
      <c r="E46" s="34">
        <f>VLOOKUP(A46,DATA!$C$2:$H$347,6,0)</f>
        <v>2019</v>
      </c>
    </row>
    <row r="47" spans="1:5" x14ac:dyDescent="0.25">
      <c r="A47">
        <v>44</v>
      </c>
      <c r="B47" s="32">
        <f>VLOOKUP(A47,DATA!$C$2:$H$347,2,0)</f>
        <v>12201</v>
      </c>
      <c r="C47" s="32" t="str">
        <f>VLOOKUP(A47,DATA!$C$2:$H$347,3,0)</f>
        <v>CABO DE HORNOS</v>
      </c>
      <c r="D47" s="33">
        <f>VLOOKUP(A47,DATA!$C$2:$H$347,5,0)</f>
        <v>3423328</v>
      </c>
      <c r="E47" s="34">
        <f>VLOOKUP(A47,DATA!$C$2:$H$347,6,0)</f>
        <v>2021</v>
      </c>
    </row>
    <row r="48" spans="1:5" x14ac:dyDescent="0.25">
      <c r="A48">
        <v>45</v>
      </c>
      <c r="B48" s="32">
        <f>VLOOKUP(A48,DATA!$C$2:$H$347,2,0)</f>
        <v>16205</v>
      </c>
      <c r="C48" s="32" t="str">
        <f>VLOOKUP(A48,DATA!$C$2:$H$347,3,0)</f>
        <v>PORTEZUELO</v>
      </c>
      <c r="D48" s="33">
        <f>VLOOKUP(A48,DATA!$C$2:$H$347,5,0)</f>
        <v>3458862</v>
      </c>
      <c r="E48" s="34">
        <f>VLOOKUP(A48,DATA!$C$2:$H$347,6,0)</f>
        <v>2021</v>
      </c>
    </row>
    <row r="49" spans="1:5" x14ac:dyDescent="0.25">
      <c r="A49">
        <v>46</v>
      </c>
      <c r="B49" s="32">
        <f>VLOOKUP(A49,DATA!$C$2:$H$347,2,0)</f>
        <v>10302</v>
      </c>
      <c r="C49" s="32" t="str">
        <f>VLOOKUP(A49,DATA!$C$2:$H$347,3,0)</f>
        <v>PUERTO OCTAY</v>
      </c>
      <c r="D49" s="33">
        <f>VLOOKUP(A49,DATA!$C$2:$H$347,5,0)</f>
        <v>3494391</v>
      </c>
      <c r="E49" s="34">
        <f>VLOOKUP(A49,DATA!$C$2:$H$347,6,0)</f>
        <v>2021</v>
      </c>
    </row>
    <row r="50" spans="1:5" x14ac:dyDescent="0.25">
      <c r="A50">
        <v>47</v>
      </c>
      <c r="B50" s="32">
        <f>VLOOKUP(A50,DATA!$C$2:$H$347,2,0)</f>
        <v>13505</v>
      </c>
      <c r="C50" s="32" t="str">
        <f>VLOOKUP(A50,DATA!$C$2:$H$347,3,0)</f>
        <v>SAN PEDRO</v>
      </c>
      <c r="D50" s="33">
        <f>VLOOKUP(A50,DATA!$C$2:$H$347,5,0)</f>
        <v>3536071</v>
      </c>
      <c r="E50" s="34">
        <f>VLOOKUP(A50,DATA!$C$2:$H$347,6,0)</f>
        <v>2021</v>
      </c>
    </row>
    <row r="51" spans="1:5" x14ac:dyDescent="0.25">
      <c r="A51">
        <v>48</v>
      </c>
      <c r="B51" s="32">
        <f>VLOOKUP(A51,DATA!$C$2:$H$347,2,0)</f>
        <v>8204</v>
      </c>
      <c r="C51" s="32" t="str">
        <f>VLOOKUP(A51,DATA!$C$2:$H$347,3,0)</f>
        <v>CONTULMO</v>
      </c>
      <c r="D51" s="33">
        <f>VLOOKUP(A51,DATA!$C$2:$H$347,5,0)</f>
        <v>3621135</v>
      </c>
      <c r="E51" s="34">
        <f>VLOOKUP(A51,DATA!$C$2:$H$347,6,0)</f>
        <v>2021</v>
      </c>
    </row>
    <row r="52" spans="1:5" x14ac:dyDescent="0.25">
      <c r="A52">
        <v>49</v>
      </c>
      <c r="B52" s="32">
        <f>VLOOKUP(A52,DATA!$C$2:$H$347,2,0)</f>
        <v>9104</v>
      </c>
      <c r="C52" s="32" t="str">
        <f>VLOOKUP(A52,DATA!$C$2:$H$347,3,0)</f>
        <v>CURARREHUE</v>
      </c>
      <c r="D52" s="33">
        <f>VLOOKUP(A52,DATA!$C$2:$H$347,5,0)</f>
        <v>3625733</v>
      </c>
      <c r="E52" s="34">
        <f>VLOOKUP(A52,DATA!$C$2:$H$347,6,0)</f>
        <v>2021</v>
      </c>
    </row>
    <row r="53" spans="1:5" x14ac:dyDescent="0.25">
      <c r="A53">
        <v>50</v>
      </c>
      <c r="B53" s="32">
        <f>VLOOKUP(A53,DATA!$C$2:$H$347,2,0)</f>
        <v>5702</v>
      </c>
      <c r="C53" s="32" t="str">
        <f>VLOOKUP(A53,DATA!$C$2:$H$347,3,0)</f>
        <v>CATEMU</v>
      </c>
      <c r="D53" s="33">
        <f>VLOOKUP(A53,DATA!$C$2:$H$347,5,0)</f>
        <v>3642248</v>
      </c>
      <c r="E53" s="34">
        <f>VLOOKUP(A53,DATA!$C$2:$H$347,6,0)</f>
        <v>2021</v>
      </c>
    </row>
    <row r="54" spans="1:5" x14ac:dyDescent="0.25">
      <c r="A54">
        <v>51</v>
      </c>
      <c r="B54" s="32">
        <f>VLOOKUP(A54,DATA!$C$2:$H$347,2,0)</f>
        <v>6308</v>
      </c>
      <c r="C54" s="32" t="str">
        <f>VLOOKUP(A54,DATA!$C$2:$H$347,3,0)</f>
        <v>PLACILLA</v>
      </c>
      <c r="D54" s="33">
        <f>VLOOKUP(A54,DATA!$C$2:$H$347,5,0)</f>
        <v>3644122</v>
      </c>
      <c r="E54" s="34">
        <f>VLOOKUP(A54,DATA!$C$2:$H$347,6,0)</f>
        <v>2021</v>
      </c>
    </row>
    <row r="55" spans="1:5" x14ac:dyDescent="0.25">
      <c r="A55">
        <v>52</v>
      </c>
      <c r="B55" s="32">
        <f>VLOOKUP(A55,DATA!$C$2:$H$347,2,0)</f>
        <v>6111</v>
      </c>
      <c r="C55" s="32" t="str">
        <f>VLOOKUP(A55,DATA!$C$2:$H$347,3,0)</f>
        <v>OLIVAR</v>
      </c>
      <c r="D55" s="33">
        <f>VLOOKUP(A55,DATA!$C$2:$H$347,5,0)</f>
        <v>3645534</v>
      </c>
      <c r="E55" s="34">
        <f>VLOOKUP(A55,DATA!$C$2:$H$347,6,0)</f>
        <v>2021</v>
      </c>
    </row>
    <row r="56" spans="1:5" x14ac:dyDescent="0.25">
      <c r="A56">
        <v>53</v>
      </c>
      <c r="B56" s="32">
        <f>VLOOKUP(A56,DATA!$C$2:$H$347,2,0)</f>
        <v>9110</v>
      </c>
      <c r="C56" s="32" t="str">
        <f>VLOOKUP(A56,DATA!$C$2:$H$347,3,0)</f>
        <v>MELIPEUCO</v>
      </c>
      <c r="D56" s="33">
        <f>VLOOKUP(A56,DATA!$C$2:$H$347,5,0)</f>
        <v>3664930</v>
      </c>
      <c r="E56" s="34">
        <f>VLOOKUP(A56,DATA!$C$2:$H$347,6,0)</f>
        <v>2021</v>
      </c>
    </row>
    <row r="57" spans="1:5" x14ac:dyDescent="0.25">
      <c r="A57">
        <v>54</v>
      </c>
      <c r="B57" s="32">
        <f>VLOOKUP(A57,DATA!$C$2:$H$347,2,0)</f>
        <v>4103</v>
      </c>
      <c r="C57" s="32" t="str">
        <f>VLOOKUP(A57,DATA!$C$2:$H$347,3,0)</f>
        <v>ANDACOLLO</v>
      </c>
      <c r="D57" s="33">
        <f>VLOOKUP(A57,DATA!$C$2:$H$347,5,0)</f>
        <v>3677240</v>
      </c>
      <c r="E57" s="34">
        <f>VLOOKUP(A57,DATA!$C$2:$H$347,6,0)</f>
        <v>2021</v>
      </c>
    </row>
    <row r="58" spans="1:5" x14ac:dyDescent="0.25">
      <c r="A58">
        <v>55</v>
      </c>
      <c r="B58" s="32">
        <f>VLOOKUP(A58,DATA!$C$2:$H$347,2,0)</f>
        <v>16206</v>
      </c>
      <c r="C58" s="32" t="str">
        <f>VLOOKUP(A58,DATA!$C$2:$H$347,3,0)</f>
        <v>RÁNQUIL</v>
      </c>
      <c r="D58" s="33">
        <f>VLOOKUP(A58,DATA!$C$2:$H$347,5,0)</f>
        <v>3678282</v>
      </c>
      <c r="E58" s="34">
        <f>VLOOKUP(A58,DATA!$C$2:$H$347,6,0)</f>
        <v>2021</v>
      </c>
    </row>
    <row r="59" spans="1:5" x14ac:dyDescent="0.25">
      <c r="A59">
        <v>56</v>
      </c>
      <c r="B59" s="32">
        <f>VLOOKUP(A59,DATA!$C$2:$H$347,2,0)</f>
        <v>4304</v>
      </c>
      <c r="C59" s="32" t="str">
        <f>VLOOKUP(A59,DATA!$C$2:$H$347,3,0)</f>
        <v>PUNITAQUI</v>
      </c>
      <c r="D59" s="33">
        <f>VLOOKUP(A59,DATA!$C$2:$H$347,5,0)</f>
        <v>3679385</v>
      </c>
      <c r="E59" s="34">
        <f>VLOOKUP(A59,DATA!$C$2:$H$347,6,0)</f>
        <v>2021</v>
      </c>
    </row>
    <row r="60" spans="1:5" x14ac:dyDescent="0.25">
      <c r="A60">
        <v>57</v>
      </c>
      <c r="B60" s="32">
        <f>VLOOKUP(A60,DATA!$C$2:$H$347,2,0)</f>
        <v>4202</v>
      </c>
      <c r="C60" s="32" t="str">
        <f>VLOOKUP(A60,DATA!$C$2:$H$347,3,0)</f>
        <v>CANELA</v>
      </c>
      <c r="D60" s="33">
        <f>VLOOKUP(A60,DATA!$C$2:$H$347,5,0)</f>
        <v>3683573</v>
      </c>
      <c r="E60" s="34">
        <f>VLOOKUP(A60,DATA!$C$2:$H$347,6,0)</f>
        <v>2021</v>
      </c>
    </row>
    <row r="61" spans="1:5" x14ac:dyDescent="0.25">
      <c r="A61">
        <v>58</v>
      </c>
      <c r="B61" s="32">
        <f>VLOOKUP(A61,DATA!$C$2:$H$347,2,0)</f>
        <v>6203</v>
      </c>
      <c r="C61" s="32" t="str">
        <f>VLOOKUP(A61,DATA!$C$2:$H$347,3,0)</f>
        <v>LITUECHE</v>
      </c>
      <c r="D61" s="33">
        <f>VLOOKUP(A61,DATA!$C$2:$H$347,5,0)</f>
        <v>3698167</v>
      </c>
      <c r="E61" s="34">
        <f>VLOOKUP(A61,DATA!$C$2:$H$347,6,0)</f>
        <v>2021</v>
      </c>
    </row>
    <row r="62" spans="1:5" x14ac:dyDescent="0.25">
      <c r="A62">
        <v>59</v>
      </c>
      <c r="B62" s="32">
        <f>VLOOKUP(A62,DATA!$C$2:$H$347,2,0)</f>
        <v>16303</v>
      </c>
      <c r="C62" s="32" t="str">
        <f>VLOOKUP(A62,DATA!$C$2:$H$347,3,0)</f>
        <v>ÑIQUÉN</v>
      </c>
      <c r="D62" s="33">
        <f>VLOOKUP(A62,DATA!$C$2:$H$347,5,0)</f>
        <v>3701236</v>
      </c>
      <c r="E62" s="34">
        <f>VLOOKUP(A62,DATA!$C$2:$H$347,6,0)</f>
        <v>2021</v>
      </c>
    </row>
    <row r="63" spans="1:5" x14ac:dyDescent="0.25">
      <c r="A63">
        <v>60</v>
      </c>
      <c r="B63" s="32">
        <f>VLOOKUP(A63,DATA!$C$2:$H$347,2,0)</f>
        <v>7202</v>
      </c>
      <c r="C63" s="32" t="str">
        <f>VLOOKUP(A63,DATA!$C$2:$H$347,3,0)</f>
        <v>CHANCO</v>
      </c>
      <c r="D63" s="33">
        <f>VLOOKUP(A63,DATA!$C$2:$H$347,5,0)</f>
        <v>3712361</v>
      </c>
      <c r="E63" s="34">
        <f>VLOOKUP(A63,DATA!$C$2:$H$347,6,0)</f>
        <v>2021</v>
      </c>
    </row>
    <row r="64" spans="1:5" x14ac:dyDescent="0.25">
      <c r="A64">
        <v>61</v>
      </c>
      <c r="B64" s="32">
        <f>VLOOKUP(A64,DATA!$C$2:$H$347,2,0)</f>
        <v>10403</v>
      </c>
      <c r="C64" s="32" t="str">
        <f>VLOOKUP(A64,DATA!$C$2:$H$347,3,0)</f>
        <v>HUALAIHUÉ</v>
      </c>
      <c r="D64" s="33">
        <f>VLOOKUP(A64,DATA!$C$2:$H$347,5,0)</f>
        <v>3723274</v>
      </c>
      <c r="E64" s="34">
        <f>VLOOKUP(A64,DATA!$C$2:$H$347,6,0)</f>
        <v>2021</v>
      </c>
    </row>
    <row r="65" spans="1:5" x14ac:dyDescent="0.25">
      <c r="A65">
        <v>62</v>
      </c>
      <c r="B65" s="32">
        <f>VLOOKUP(A65,DATA!$C$2:$H$347,2,0)</f>
        <v>12301</v>
      </c>
      <c r="C65" s="32" t="str">
        <f>VLOOKUP(A65,DATA!$C$2:$H$347,3,0)</f>
        <v>PORVENIR</v>
      </c>
      <c r="D65" s="33">
        <f>VLOOKUP(A65,DATA!$C$2:$H$347,5,0)</f>
        <v>3724026</v>
      </c>
      <c r="E65" s="34">
        <f>VLOOKUP(A65,DATA!$C$2:$H$347,6,0)</f>
        <v>2021</v>
      </c>
    </row>
    <row r="66" spans="1:5" x14ac:dyDescent="0.25">
      <c r="A66">
        <v>63</v>
      </c>
      <c r="B66" s="32">
        <f>VLOOKUP(A66,DATA!$C$2:$H$347,2,0)</f>
        <v>3302</v>
      </c>
      <c r="C66" s="32" t="str">
        <f>VLOOKUP(A66,DATA!$C$2:$H$347,3,0)</f>
        <v>ALTO DEL CARMEN</v>
      </c>
      <c r="D66" s="33">
        <f>VLOOKUP(A66,DATA!$C$2:$H$347,5,0)</f>
        <v>3746256</v>
      </c>
      <c r="E66" s="34">
        <f>VLOOKUP(A66,DATA!$C$2:$H$347,6,0)</f>
        <v>2021</v>
      </c>
    </row>
    <row r="67" spans="1:5" x14ac:dyDescent="0.25">
      <c r="A67">
        <v>64</v>
      </c>
      <c r="B67" s="32">
        <f>VLOOKUP(A67,DATA!$C$2:$H$347,2,0)</f>
        <v>8207</v>
      </c>
      <c r="C67" s="32" t="str">
        <f>VLOOKUP(A67,DATA!$C$2:$H$347,3,0)</f>
        <v>TIRÚA</v>
      </c>
      <c r="D67" s="33">
        <f>VLOOKUP(A67,DATA!$C$2:$H$347,5,0)</f>
        <v>3762506</v>
      </c>
      <c r="E67" s="34">
        <f>VLOOKUP(A67,DATA!$C$2:$H$347,6,0)</f>
        <v>2021</v>
      </c>
    </row>
    <row r="68" spans="1:5" x14ac:dyDescent="0.25">
      <c r="A68">
        <v>65</v>
      </c>
      <c r="B68" s="32">
        <f>VLOOKUP(A68,DATA!$C$2:$H$347,2,0)</f>
        <v>6307</v>
      </c>
      <c r="C68" s="32" t="str">
        <f>VLOOKUP(A68,DATA!$C$2:$H$347,3,0)</f>
        <v>PERALILLO</v>
      </c>
      <c r="D68" s="33">
        <f>VLOOKUP(A68,DATA!$C$2:$H$347,5,0)</f>
        <v>3787673</v>
      </c>
      <c r="E68" s="34">
        <f>VLOOKUP(A68,DATA!$C$2:$H$347,6,0)</f>
        <v>2021</v>
      </c>
    </row>
    <row r="69" spans="1:5" x14ac:dyDescent="0.25">
      <c r="A69">
        <v>66</v>
      </c>
      <c r="B69" s="32">
        <f>VLOOKUP(A69,DATA!$C$2:$H$347,2,0)</f>
        <v>8302</v>
      </c>
      <c r="C69" s="32" t="str">
        <f>VLOOKUP(A69,DATA!$C$2:$H$347,3,0)</f>
        <v>ANTUCO</v>
      </c>
      <c r="D69" s="33">
        <f>VLOOKUP(A69,DATA!$C$2:$H$347,5,0)</f>
        <v>3792706</v>
      </c>
      <c r="E69" s="34">
        <f>VLOOKUP(A69,DATA!$C$2:$H$347,6,0)</f>
        <v>2021</v>
      </c>
    </row>
    <row r="70" spans="1:5" x14ac:dyDescent="0.25">
      <c r="A70">
        <v>67</v>
      </c>
      <c r="B70" s="32">
        <f>VLOOKUP(A70,DATA!$C$2:$H$347,2,0)</f>
        <v>9204</v>
      </c>
      <c r="C70" s="32" t="str">
        <f>VLOOKUP(A70,DATA!$C$2:$H$347,3,0)</f>
        <v>ERCILLA</v>
      </c>
      <c r="D70" s="33">
        <f>VLOOKUP(A70,DATA!$C$2:$H$347,5,0)</f>
        <v>3801859</v>
      </c>
      <c r="E70" s="34">
        <f>VLOOKUP(A70,DATA!$C$2:$H$347,6,0)</f>
        <v>2021</v>
      </c>
    </row>
    <row r="71" spans="1:5" x14ac:dyDescent="0.25">
      <c r="A71">
        <v>68</v>
      </c>
      <c r="B71" s="32">
        <f>VLOOKUP(A71,DATA!$C$2:$H$347,2,0)</f>
        <v>16202</v>
      </c>
      <c r="C71" s="32" t="str">
        <f>VLOOKUP(A71,DATA!$C$2:$H$347,3,0)</f>
        <v>COBQUECURA</v>
      </c>
      <c r="D71" s="33">
        <f>VLOOKUP(A71,DATA!$C$2:$H$347,5,0)</f>
        <v>3802132</v>
      </c>
      <c r="E71" s="34">
        <f>VLOOKUP(A71,DATA!$C$2:$H$347,6,0)</f>
        <v>2021</v>
      </c>
    </row>
    <row r="72" spans="1:5" x14ac:dyDescent="0.25">
      <c r="A72">
        <v>69</v>
      </c>
      <c r="B72" s="32">
        <f>VLOOKUP(A72,DATA!$C$2:$H$347,2,0)</f>
        <v>8309</v>
      </c>
      <c r="C72" s="32" t="str">
        <f>VLOOKUP(A72,DATA!$C$2:$H$347,3,0)</f>
        <v>QUILLECO</v>
      </c>
      <c r="D72" s="33">
        <f>VLOOKUP(A72,DATA!$C$2:$H$347,5,0)</f>
        <v>3827372</v>
      </c>
      <c r="E72" s="34">
        <f>VLOOKUP(A72,DATA!$C$2:$H$347,6,0)</f>
        <v>2021</v>
      </c>
    </row>
    <row r="73" spans="1:5" x14ac:dyDescent="0.25">
      <c r="A73">
        <v>70</v>
      </c>
      <c r="B73" s="32">
        <f>VLOOKUP(A73,DATA!$C$2:$H$347,2,0)</f>
        <v>6112</v>
      </c>
      <c r="C73" s="32" t="str">
        <f>VLOOKUP(A73,DATA!$C$2:$H$347,3,0)</f>
        <v>PEUMO</v>
      </c>
      <c r="D73" s="33">
        <f>VLOOKUP(A73,DATA!$C$2:$H$347,5,0)</f>
        <v>3832265</v>
      </c>
      <c r="E73" s="34">
        <f>VLOOKUP(A73,DATA!$C$2:$H$347,6,0)</f>
        <v>2021</v>
      </c>
    </row>
    <row r="74" spans="1:5" x14ac:dyDescent="0.25">
      <c r="A74">
        <v>71</v>
      </c>
      <c r="B74" s="32">
        <f>VLOOKUP(A74,DATA!$C$2:$H$347,2,0)</f>
        <v>11402</v>
      </c>
      <c r="C74" s="32" t="str">
        <f>VLOOKUP(A74,DATA!$C$2:$H$347,3,0)</f>
        <v>RÍO IBÁÑEZ</v>
      </c>
      <c r="D74" s="33">
        <f>VLOOKUP(A74,DATA!$C$2:$H$347,5,0)</f>
        <v>3832585</v>
      </c>
      <c r="E74" s="34">
        <f>VLOOKUP(A74,DATA!$C$2:$H$347,6,0)</f>
        <v>2021</v>
      </c>
    </row>
    <row r="75" spans="1:5" x14ac:dyDescent="0.25">
      <c r="A75">
        <v>72</v>
      </c>
      <c r="B75" s="32">
        <f>VLOOKUP(A75,DATA!$C$2:$H$347,2,0)</f>
        <v>9118</v>
      </c>
      <c r="C75" s="32" t="str">
        <f>VLOOKUP(A75,DATA!$C$2:$H$347,3,0)</f>
        <v>TOLTÉN</v>
      </c>
      <c r="D75" s="33">
        <f>VLOOKUP(A75,DATA!$C$2:$H$347,5,0)</f>
        <v>3865343</v>
      </c>
      <c r="E75" s="34">
        <f>VLOOKUP(A75,DATA!$C$2:$H$347,6,0)</f>
        <v>2021</v>
      </c>
    </row>
    <row r="76" spans="1:5" x14ac:dyDescent="0.25">
      <c r="A76">
        <v>73</v>
      </c>
      <c r="B76" s="32">
        <f>VLOOKUP(A76,DATA!$C$2:$H$347,2,0)</f>
        <v>6102</v>
      </c>
      <c r="C76" s="32" t="str">
        <f>VLOOKUP(A76,DATA!$C$2:$H$347,3,0)</f>
        <v>CODEGUA</v>
      </c>
      <c r="D76" s="33">
        <f>VLOOKUP(A76,DATA!$C$2:$H$347,5,0)</f>
        <v>3881061</v>
      </c>
      <c r="E76" s="34">
        <f>VLOOKUP(A76,DATA!$C$2:$H$347,6,0)</f>
        <v>2021</v>
      </c>
    </row>
    <row r="77" spans="1:5" x14ac:dyDescent="0.25">
      <c r="A77">
        <v>74</v>
      </c>
      <c r="B77" s="32">
        <f>VLOOKUP(A77,DATA!$C$2:$H$347,2,0)</f>
        <v>10207</v>
      </c>
      <c r="C77" s="32" t="str">
        <f>VLOOKUP(A77,DATA!$C$2:$H$347,3,0)</f>
        <v>QUEILÉN</v>
      </c>
      <c r="D77" s="33">
        <f>VLOOKUP(A77,DATA!$C$2:$H$347,5,0)</f>
        <v>3913684</v>
      </c>
      <c r="E77" s="34">
        <f>VLOOKUP(A77,DATA!$C$2:$H$347,6,0)</f>
        <v>2021</v>
      </c>
    </row>
    <row r="78" spans="1:5" x14ac:dyDescent="0.25">
      <c r="A78">
        <v>75</v>
      </c>
      <c r="B78" s="32">
        <f>VLOOKUP(A78,DATA!$C$2:$H$347,2,0)</f>
        <v>9206</v>
      </c>
      <c r="C78" s="32" t="str">
        <f>VLOOKUP(A78,DATA!$C$2:$H$347,3,0)</f>
        <v>LOS SAUCES</v>
      </c>
      <c r="D78" s="33">
        <f>VLOOKUP(A78,DATA!$C$2:$H$347,5,0)</f>
        <v>3960838</v>
      </c>
      <c r="E78" s="34">
        <f>VLOOKUP(A78,DATA!$C$2:$H$347,6,0)</f>
        <v>2021</v>
      </c>
    </row>
    <row r="79" spans="1:5" x14ac:dyDescent="0.25">
      <c r="A79">
        <v>76</v>
      </c>
      <c r="B79" s="32">
        <f>VLOOKUP(A79,DATA!$C$2:$H$347,2,0)</f>
        <v>10305</v>
      </c>
      <c r="C79" s="32" t="str">
        <f>VLOOKUP(A79,DATA!$C$2:$H$347,3,0)</f>
        <v>RÍO NEGRO</v>
      </c>
      <c r="D79" s="33">
        <f>VLOOKUP(A79,DATA!$C$2:$H$347,5,0)</f>
        <v>3969034</v>
      </c>
      <c r="E79" s="34">
        <f>VLOOKUP(A79,DATA!$C$2:$H$347,6,0)</f>
        <v>2021</v>
      </c>
    </row>
    <row r="80" spans="1:5" x14ac:dyDescent="0.25">
      <c r="A80">
        <v>77</v>
      </c>
      <c r="B80" s="32">
        <f>VLOOKUP(A80,DATA!$C$2:$H$347,2,0)</f>
        <v>7305</v>
      </c>
      <c r="C80" s="32" t="str">
        <f>VLOOKUP(A80,DATA!$C$2:$H$347,3,0)</f>
        <v>RAUCO</v>
      </c>
      <c r="D80" s="33">
        <f>VLOOKUP(A80,DATA!$C$2:$H$347,5,0)</f>
        <v>3979940</v>
      </c>
      <c r="E80" s="34">
        <f>VLOOKUP(A80,DATA!$C$2:$H$347,6,0)</f>
        <v>2021</v>
      </c>
    </row>
    <row r="81" spans="1:5" x14ac:dyDescent="0.25">
      <c r="A81">
        <v>78</v>
      </c>
      <c r="B81" s="32">
        <f>VLOOKUP(A81,DATA!$C$2:$H$347,2,0)</f>
        <v>6114</v>
      </c>
      <c r="C81" s="32" t="str">
        <f>VLOOKUP(A81,DATA!$C$2:$H$347,3,0)</f>
        <v>QUINTA DE TILCOCO</v>
      </c>
      <c r="D81" s="33">
        <f>VLOOKUP(A81,DATA!$C$2:$H$347,5,0)</f>
        <v>4012719</v>
      </c>
      <c r="E81" s="34">
        <f>VLOOKUP(A81,DATA!$C$2:$H$347,6,0)</f>
        <v>2021</v>
      </c>
    </row>
    <row r="82" spans="1:5" x14ac:dyDescent="0.25">
      <c r="A82">
        <v>79</v>
      </c>
      <c r="B82" s="32">
        <f>VLOOKUP(A82,DATA!$C$2:$H$347,2,0)</f>
        <v>8104</v>
      </c>
      <c r="C82" s="32" t="str">
        <f>VLOOKUP(A82,DATA!$C$2:$H$347,3,0)</f>
        <v>FLORIDA</v>
      </c>
      <c r="D82" s="33">
        <f>VLOOKUP(A82,DATA!$C$2:$H$347,5,0)</f>
        <v>4027925</v>
      </c>
      <c r="E82" s="34">
        <f>VLOOKUP(A82,DATA!$C$2:$H$347,6,0)</f>
        <v>2021</v>
      </c>
    </row>
    <row r="83" spans="1:5" x14ac:dyDescent="0.25">
      <c r="A83">
        <v>80</v>
      </c>
      <c r="B83" s="32">
        <f>VLOOKUP(A83,DATA!$C$2:$H$347,2,0)</f>
        <v>10209</v>
      </c>
      <c r="C83" s="32" t="str">
        <f>VLOOKUP(A83,DATA!$C$2:$H$347,3,0)</f>
        <v>QUEMCHI</v>
      </c>
      <c r="D83" s="33">
        <f>VLOOKUP(A83,DATA!$C$2:$H$347,5,0)</f>
        <v>4040759</v>
      </c>
      <c r="E83" s="34">
        <f>VLOOKUP(A83,DATA!$C$2:$H$347,6,0)</f>
        <v>2021</v>
      </c>
    </row>
    <row r="84" spans="1:5" x14ac:dyDescent="0.25">
      <c r="A84">
        <v>81</v>
      </c>
      <c r="B84" s="32">
        <f>VLOOKUP(A84,DATA!$C$2:$H$347,2,0)</f>
        <v>10306</v>
      </c>
      <c r="C84" s="32" t="str">
        <f>VLOOKUP(A84,DATA!$C$2:$H$347,3,0)</f>
        <v>SAN JUAN DE LA COSTA</v>
      </c>
      <c r="D84" s="33">
        <f>VLOOKUP(A84,DATA!$C$2:$H$347,5,0)</f>
        <v>4043486</v>
      </c>
      <c r="E84" s="34">
        <f>VLOOKUP(A84,DATA!$C$2:$H$347,6,0)</f>
        <v>2021</v>
      </c>
    </row>
    <row r="85" spans="1:5" x14ac:dyDescent="0.25">
      <c r="A85">
        <v>82</v>
      </c>
      <c r="B85" s="32">
        <f>VLOOKUP(A85,DATA!$C$2:$H$347,2,0)</f>
        <v>6206</v>
      </c>
      <c r="C85" s="32" t="str">
        <f>VLOOKUP(A85,DATA!$C$2:$H$347,3,0)</f>
        <v>PAREDONES</v>
      </c>
      <c r="D85" s="33">
        <f>VLOOKUP(A85,DATA!$C$2:$H$347,5,0)</f>
        <v>4051850</v>
      </c>
      <c r="E85" s="34">
        <f>VLOOKUP(A85,DATA!$C$2:$H$347,6,0)</f>
        <v>2021</v>
      </c>
    </row>
    <row r="86" spans="1:5" x14ac:dyDescent="0.25">
      <c r="A86">
        <v>83</v>
      </c>
      <c r="B86" s="32">
        <f>VLOOKUP(A86,DATA!$C$2:$H$347,2,0)</f>
        <v>1404</v>
      </c>
      <c r="C86" s="32" t="str">
        <f>VLOOKUP(A86,DATA!$C$2:$H$347,3,0)</f>
        <v>HUARA</v>
      </c>
      <c r="D86" s="33">
        <f>VLOOKUP(A86,DATA!$C$2:$H$347,5,0)</f>
        <v>4075221</v>
      </c>
      <c r="E86" s="34">
        <f>VLOOKUP(A86,DATA!$C$2:$H$347,6,0)</f>
        <v>2021</v>
      </c>
    </row>
    <row r="87" spans="1:5" x14ac:dyDescent="0.25">
      <c r="A87">
        <v>84</v>
      </c>
      <c r="B87" s="32">
        <f>VLOOKUP(A87,DATA!$C$2:$H$347,2,0)</f>
        <v>9106</v>
      </c>
      <c r="C87" s="32" t="str">
        <f>VLOOKUP(A87,DATA!$C$2:$H$347,3,0)</f>
        <v>GALVARINO</v>
      </c>
      <c r="D87" s="33">
        <f>VLOOKUP(A87,DATA!$C$2:$H$347,5,0)</f>
        <v>4083081</v>
      </c>
      <c r="E87" s="34">
        <f>VLOOKUP(A87,DATA!$C$2:$H$347,6,0)</f>
        <v>2021</v>
      </c>
    </row>
    <row r="88" spans="1:5" x14ac:dyDescent="0.25">
      <c r="A88">
        <v>85</v>
      </c>
      <c r="B88" s="32">
        <f>VLOOKUP(A88,DATA!$C$2:$H$347,2,0)</f>
        <v>10401</v>
      </c>
      <c r="C88" s="32" t="str">
        <f>VLOOKUP(A88,DATA!$C$2:$H$347,3,0)</f>
        <v>CHAITÉN</v>
      </c>
      <c r="D88" s="33">
        <f>VLOOKUP(A88,DATA!$C$2:$H$347,5,0)</f>
        <v>4083147</v>
      </c>
      <c r="E88" s="34">
        <f>VLOOKUP(A88,DATA!$C$2:$H$347,6,0)</f>
        <v>2021</v>
      </c>
    </row>
    <row r="89" spans="1:5" x14ac:dyDescent="0.25">
      <c r="A89">
        <v>86</v>
      </c>
      <c r="B89" s="32">
        <f>VLOOKUP(A89,DATA!$C$2:$H$347,2,0)</f>
        <v>7407</v>
      </c>
      <c r="C89" s="32" t="str">
        <f>VLOOKUP(A89,DATA!$C$2:$H$347,3,0)</f>
        <v>VILLA ALEGRE</v>
      </c>
      <c r="D89" s="33">
        <f>VLOOKUP(A89,DATA!$C$2:$H$347,5,0)</f>
        <v>4099197</v>
      </c>
      <c r="E89" s="34">
        <f>VLOOKUP(A89,DATA!$C$2:$H$347,6,0)</f>
        <v>2021</v>
      </c>
    </row>
    <row r="90" spans="1:5" x14ac:dyDescent="0.25">
      <c r="A90">
        <v>87</v>
      </c>
      <c r="B90" s="32">
        <f>VLOOKUP(A90,DATA!$C$2:$H$347,2,0)</f>
        <v>10206</v>
      </c>
      <c r="C90" s="32" t="str">
        <f>VLOOKUP(A90,DATA!$C$2:$H$347,3,0)</f>
        <v>PUQUELDÓN</v>
      </c>
      <c r="D90" s="33">
        <f>VLOOKUP(A90,DATA!$C$2:$H$347,5,0)</f>
        <v>4108381</v>
      </c>
      <c r="E90" s="34">
        <f>VLOOKUP(A90,DATA!$C$2:$H$347,6,0)</f>
        <v>2021</v>
      </c>
    </row>
    <row r="91" spans="1:5" x14ac:dyDescent="0.25">
      <c r="A91">
        <v>88</v>
      </c>
      <c r="B91" s="32">
        <f>VLOOKUP(A91,DATA!$C$2:$H$347,2,0)</f>
        <v>7103</v>
      </c>
      <c r="C91" s="32" t="str">
        <f>VLOOKUP(A91,DATA!$C$2:$H$347,3,0)</f>
        <v>CUREPTO</v>
      </c>
      <c r="D91" s="33">
        <f>VLOOKUP(A91,DATA!$C$2:$H$347,5,0)</f>
        <v>4145495</v>
      </c>
      <c r="E91" s="34">
        <f>VLOOKUP(A91,DATA!$C$2:$H$347,6,0)</f>
        <v>2021</v>
      </c>
    </row>
    <row r="92" spans="1:5" x14ac:dyDescent="0.25">
      <c r="A92">
        <v>89</v>
      </c>
      <c r="B92" s="32">
        <f>VLOOKUP(A92,DATA!$C$2:$H$347,2,0)</f>
        <v>10108</v>
      </c>
      <c r="C92" s="32" t="str">
        <f>VLOOKUP(A92,DATA!$C$2:$H$347,3,0)</f>
        <v>MAULLÍN</v>
      </c>
      <c r="D92" s="33">
        <f>VLOOKUP(A92,DATA!$C$2:$H$347,5,0)</f>
        <v>4252854</v>
      </c>
      <c r="E92" s="34">
        <f>VLOOKUP(A92,DATA!$C$2:$H$347,6,0)</f>
        <v>2021</v>
      </c>
    </row>
    <row r="93" spans="1:5" x14ac:dyDescent="0.25">
      <c r="A93">
        <v>90</v>
      </c>
      <c r="B93" s="32">
        <f>VLOOKUP(A93,DATA!$C$2:$H$347,2,0)</f>
        <v>10204</v>
      </c>
      <c r="C93" s="32" t="str">
        <f>VLOOKUP(A93,DATA!$C$2:$H$347,3,0)</f>
        <v>CURACO DE VÉLEZ</v>
      </c>
      <c r="D93" s="33">
        <f>VLOOKUP(A93,DATA!$C$2:$H$347,5,0)</f>
        <v>4271094</v>
      </c>
      <c r="E93" s="34">
        <f>VLOOKUP(A93,DATA!$C$2:$H$347,6,0)</f>
        <v>2021</v>
      </c>
    </row>
    <row r="94" spans="1:5" x14ac:dyDescent="0.25">
      <c r="A94">
        <v>91</v>
      </c>
      <c r="B94" s="32">
        <f>VLOOKUP(A94,DATA!$C$2:$H$347,2,0)</f>
        <v>8311</v>
      </c>
      <c r="C94" s="32" t="str">
        <f>VLOOKUP(A94,DATA!$C$2:$H$347,3,0)</f>
        <v>SANTA BÁRBARA</v>
      </c>
      <c r="D94" s="33">
        <f>VLOOKUP(A94,DATA!$C$2:$H$347,5,0)</f>
        <v>4287179</v>
      </c>
      <c r="E94" s="34">
        <f>VLOOKUP(A94,DATA!$C$2:$H$347,6,0)</f>
        <v>2021</v>
      </c>
    </row>
    <row r="95" spans="1:5" x14ac:dyDescent="0.25">
      <c r="A95">
        <v>92</v>
      </c>
      <c r="B95" s="32">
        <f>VLOOKUP(A95,DATA!$C$2:$H$347,2,0)</f>
        <v>6302</v>
      </c>
      <c r="C95" s="32" t="str">
        <f>VLOOKUP(A95,DATA!$C$2:$H$347,3,0)</f>
        <v>CHÉPICA</v>
      </c>
      <c r="D95" s="33">
        <f>VLOOKUP(A95,DATA!$C$2:$H$347,5,0)</f>
        <v>4291378</v>
      </c>
      <c r="E95" s="34">
        <f>VLOOKUP(A95,DATA!$C$2:$H$347,6,0)</f>
        <v>2021</v>
      </c>
    </row>
    <row r="96" spans="1:5" x14ac:dyDescent="0.25">
      <c r="A96">
        <v>93</v>
      </c>
      <c r="B96" s="32">
        <f>VLOOKUP(A96,DATA!$C$2:$H$347,2,0)</f>
        <v>14103</v>
      </c>
      <c r="C96" s="32" t="str">
        <f>VLOOKUP(A96,DATA!$C$2:$H$347,3,0)</f>
        <v>LANCO</v>
      </c>
      <c r="D96" s="33">
        <f>VLOOKUP(A96,DATA!$C$2:$H$347,5,0)</f>
        <v>4301193</v>
      </c>
      <c r="E96" s="34">
        <f>VLOOKUP(A96,DATA!$C$2:$H$347,6,0)</f>
        <v>2021</v>
      </c>
    </row>
    <row r="97" spans="1:5" x14ac:dyDescent="0.25">
      <c r="A97">
        <v>94</v>
      </c>
      <c r="B97" s="32">
        <f>VLOOKUP(A97,DATA!$C$2:$H$347,2,0)</f>
        <v>16201</v>
      </c>
      <c r="C97" s="32" t="str">
        <f>VLOOKUP(A97,DATA!$C$2:$H$347,3,0)</f>
        <v>QUIRIHUE</v>
      </c>
      <c r="D97" s="33">
        <f>VLOOKUP(A97,DATA!$C$2:$H$347,5,0)</f>
        <v>4311556</v>
      </c>
      <c r="E97" s="34">
        <f>VLOOKUP(A97,DATA!$C$2:$H$347,6,0)</f>
        <v>2021</v>
      </c>
    </row>
    <row r="98" spans="1:5" x14ac:dyDescent="0.25">
      <c r="A98">
        <v>95</v>
      </c>
      <c r="B98" s="32">
        <f>VLOOKUP(A98,DATA!$C$2:$H$347,2,0)</f>
        <v>9209</v>
      </c>
      <c r="C98" s="32" t="str">
        <f>VLOOKUP(A98,DATA!$C$2:$H$347,3,0)</f>
        <v>RENAICO</v>
      </c>
      <c r="D98" s="33">
        <f>VLOOKUP(A98,DATA!$C$2:$H$347,5,0)</f>
        <v>4318992</v>
      </c>
      <c r="E98" s="34">
        <f>VLOOKUP(A98,DATA!$C$2:$H$347,6,0)</f>
        <v>2021</v>
      </c>
    </row>
    <row r="99" spans="1:5" x14ac:dyDescent="0.25">
      <c r="A99">
        <v>96</v>
      </c>
      <c r="B99" s="32">
        <f>VLOOKUP(A99,DATA!$C$2:$H$347,2,0)</f>
        <v>7107</v>
      </c>
      <c r="C99" s="32" t="str">
        <f>VLOOKUP(A99,DATA!$C$2:$H$347,3,0)</f>
        <v>PENCAHUE</v>
      </c>
      <c r="D99" s="33">
        <f>VLOOKUP(A99,DATA!$C$2:$H$347,5,0)</f>
        <v>4353483</v>
      </c>
      <c r="E99" s="34">
        <f>VLOOKUP(A99,DATA!$C$2:$H$347,6,0)</f>
        <v>2021</v>
      </c>
    </row>
    <row r="100" spans="1:5" x14ac:dyDescent="0.25">
      <c r="A100">
        <v>97</v>
      </c>
      <c r="B100" s="32">
        <f>VLOOKUP(A100,DATA!$C$2:$H$347,2,0)</f>
        <v>10104</v>
      </c>
      <c r="C100" s="32" t="str">
        <f>VLOOKUP(A100,DATA!$C$2:$H$347,3,0)</f>
        <v>FRESIA</v>
      </c>
      <c r="D100" s="33">
        <f>VLOOKUP(A100,DATA!$C$2:$H$347,5,0)</f>
        <v>4369115</v>
      </c>
      <c r="E100" s="34">
        <f>VLOOKUP(A100,DATA!$C$2:$H$347,6,0)</f>
        <v>2021</v>
      </c>
    </row>
    <row r="101" spans="1:5" x14ac:dyDescent="0.25">
      <c r="A101">
        <v>98</v>
      </c>
      <c r="B101" s="32">
        <f>VLOOKUP(A101,DATA!$C$2:$H$347,2,0)</f>
        <v>16105</v>
      </c>
      <c r="C101" s="32" t="str">
        <f>VLOOKUP(A101,DATA!$C$2:$H$347,3,0)</f>
        <v>PEMUCO</v>
      </c>
      <c r="D101" s="33">
        <f>VLOOKUP(A101,DATA!$C$2:$H$347,5,0)</f>
        <v>4384893</v>
      </c>
      <c r="E101" s="34">
        <f>VLOOKUP(A101,DATA!$C$2:$H$347,6,0)</f>
        <v>2021</v>
      </c>
    </row>
    <row r="102" spans="1:5" x14ac:dyDescent="0.25">
      <c r="A102">
        <v>99</v>
      </c>
      <c r="B102" s="32">
        <f>VLOOKUP(A102,DATA!$C$2:$H$347,2,0)</f>
        <v>6109</v>
      </c>
      <c r="C102" s="32" t="str">
        <f>VLOOKUP(A102,DATA!$C$2:$H$347,3,0)</f>
        <v>MALLOA</v>
      </c>
      <c r="D102" s="33">
        <f>VLOOKUP(A102,DATA!$C$2:$H$347,5,0)</f>
        <v>4469140</v>
      </c>
      <c r="E102" s="34">
        <f>VLOOKUP(A102,DATA!$C$2:$H$347,6,0)</f>
        <v>2021</v>
      </c>
    </row>
    <row r="103" spans="1:5" x14ac:dyDescent="0.25">
      <c r="A103">
        <v>100</v>
      </c>
      <c r="B103" s="32">
        <f>VLOOKUP(A103,DATA!$C$2:$H$347,2,0)</f>
        <v>5705</v>
      </c>
      <c r="C103" s="32" t="str">
        <f>VLOOKUP(A103,DATA!$C$2:$H$347,3,0)</f>
        <v>PUTAENDO</v>
      </c>
      <c r="D103" s="33">
        <f>VLOOKUP(A103,DATA!$C$2:$H$347,5,0)</f>
        <v>4477722</v>
      </c>
      <c r="E103" s="34">
        <f>VLOOKUP(A103,DATA!$C$2:$H$347,6,0)</f>
        <v>2021</v>
      </c>
    </row>
    <row r="104" spans="1:5" x14ac:dyDescent="0.25">
      <c r="A104">
        <v>101</v>
      </c>
      <c r="B104" s="32">
        <f>VLOOKUP(A104,DATA!$C$2:$H$347,2,0)</f>
        <v>9208</v>
      </c>
      <c r="C104" s="32" t="str">
        <f>VLOOKUP(A104,DATA!$C$2:$H$347,3,0)</f>
        <v>PURÉN</v>
      </c>
      <c r="D104" s="33">
        <f>VLOOKUP(A104,DATA!$C$2:$H$347,5,0)</f>
        <v>4481935</v>
      </c>
      <c r="E104" s="34">
        <f>VLOOKUP(A104,DATA!$C$2:$H$347,6,0)</f>
        <v>2021</v>
      </c>
    </row>
    <row r="105" spans="1:5" x14ac:dyDescent="0.25">
      <c r="A105">
        <v>102</v>
      </c>
      <c r="B105" s="32">
        <f>VLOOKUP(A105,DATA!$C$2:$H$347,2,0)</f>
        <v>7309</v>
      </c>
      <c r="C105" s="32" t="str">
        <f>VLOOKUP(A105,DATA!$C$2:$H$347,3,0)</f>
        <v>VICHUQUÉN</v>
      </c>
      <c r="D105" s="33">
        <f>VLOOKUP(A105,DATA!$C$2:$H$347,5,0)</f>
        <v>4517831</v>
      </c>
      <c r="E105" s="34">
        <f>VLOOKUP(A105,DATA!$C$2:$H$347,6,0)</f>
        <v>2021</v>
      </c>
    </row>
    <row r="106" spans="1:5" x14ac:dyDescent="0.25">
      <c r="A106">
        <v>103</v>
      </c>
      <c r="B106" s="32">
        <f>VLOOKUP(A106,DATA!$C$2:$H$347,2,0)</f>
        <v>10107</v>
      </c>
      <c r="C106" s="32" t="str">
        <f>VLOOKUP(A106,DATA!$C$2:$H$347,3,0)</f>
        <v>LLANQUIHUE</v>
      </c>
      <c r="D106" s="33">
        <f>VLOOKUP(A106,DATA!$C$2:$H$347,5,0)</f>
        <v>4528391</v>
      </c>
      <c r="E106" s="34">
        <f>VLOOKUP(A106,DATA!$C$2:$H$347,6,0)</f>
        <v>2021</v>
      </c>
    </row>
    <row r="107" spans="1:5" x14ac:dyDescent="0.25">
      <c r="A107">
        <v>104</v>
      </c>
      <c r="B107" s="32">
        <f>VLOOKUP(A107,DATA!$C$2:$H$347,2,0)</f>
        <v>7408</v>
      </c>
      <c r="C107" s="32" t="str">
        <f>VLOOKUP(A107,DATA!$C$2:$H$347,3,0)</f>
        <v>YERBAS BUENAS</v>
      </c>
      <c r="D107" s="33">
        <f>VLOOKUP(A107,DATA!$C$2:$H$347,5,0)</f>
        <v>4578152</v>
      </c>
      <c r="E107" s="34">
        <f>VLOOKUP(A107,DATA!$C$2:$H$347,6,0)</f>
        <v>2021</v>
      </c>
    </row>
    <row r="108" spans="1:5" x14ac:dyDescent="0.25">
      <c r="A108">
        <v>105</v>
      </c>
      <c r="B108" s="32">
        <f>VLOOKUP(A108,DATA!$C$2:$H$347,2,0)</f>
        <v>6104</v>
      </c>
      <c r="C108" s="32" t="str">
        <f>VLOOKUP(A108,DATA!$C$2:$H$347,3,0)</f>
        <v>COLTAUCO</v>
      </c>
      <c r="D108" s="33">
        <f>VLOOKUP(A108,DATA!$C$2:$H$347,5,0)</f>
        <v>4587724</v>
      </c>
      <c r="E108" s="34">
        <f>VLOOKUP(A108,DATA!$C$2:$H$347,6,0)</f>
        <v>2021</v>
      </c>
    </row>
    <row r="109" spans="1:5" x14ac:dyDescent="0.25">
      <c r="A109">
        <v>106</v>
      </c>
      <c r="B109" s="32">
        <f>VLOOKUP(A109,DATA!$C$2:$H$347,2,0)</f>
        <v>9207</v>
      </c>
      <c r="C109" s="32" t="str">
        <f>VLOOKUP(A109,DATA!$C$2:$H$347,3,0)</f>
        <v>LUMACO</v>
      </c>
      <c r="D109" s="33">
        <f>VLOOKUP(A109,DATA!$C$2:$H$347,5,0)</f>
        <v>4634618</v>
      </c>
      <c r="E109" s="34">
        <f>VLOOKUP(A109,DATA!$C$2:$H$347,6,0)</f>
        <v>2021</v>
      </c>
    </row>
    <row r="110" spans="1:5" x14ac:dyDescent="0.25">
      <c r="A110">
        <v>107</v>
      </c>
      <c r="B110" s="32">
        <f>VLOOKUP(A110,DATA!$C$2:$H$347,2,0)</f>
        <v>9107</v>
      </c>
      <c r="C110" s="32" t="str">
        <f>VLOOKUP(A110,DATA!$C$2:$H$347,3,0)</f>
        <v>GORBEA</v>
      </c>
      <c r="D110" s="33">
        <f>VLOOKUP(A110,DATA!$C$2:$H$347,5,0)</f>
        <v>4638690</v>
      </c>
      <c r="E110" s="34">
        <f>VLOOKUP(A110,DATA!$C$2:$H$347,6,0)</f>
        <v>2021</v>
      </c>
    </row>
    <row r="111" spans="1:5" x14ac:dyDescent="0.25">
      <c r="A111">
        <v>108</v>
      </c>
      <c r="B111" s="32">
        <f>VLOOKUP(A111,DATA!$C$2:$H$347,2,0)</f>
        <v>5503</v>
      </c>
      <c r="C111" s="32" t="str">
        <f>VLOOKUP(A111,DATA!$C$2:$H$347,3,0)</f>
        <v>HIJUELAS</v>
      </c>
      <c r="D111" s="33">
        <f>VLOOKUP(A111,DATA!$C$2:$H$347,5,0)</f>
        <v>4647807</v>
      </c>
      <c r="E111" s="34">
        <f>VLOOKUP(A111,DATA!$C$2:$H$347,6,0)</f>
        <v>2021</v>
      </c>
    </row>
    <row r="112" spans="1:5" x14ac:dyDescent="0.25">
      <c r="A112">
        <v>109</v>
      </c>
      <c r="B112" s="32">
        <f>VLOOKUP(A112,DATA!$C$2:$H$347,2,0)</f>
        <v>6306</v>
      </c>
      <c r="C112" s="32" t="str">
        <f>VLOOKUP(A112,DATA!$C$2:$H$347,3,0)</f>
        <v>PALMILLA</v>
      </c>
      <c r="D112" s="33">
        <f>VLOOKUP(A112,DATA!$C$2:$H$347,5,0)</f>
        <v>4656904</v>
      </c>
      <c r="E112" s="34">
        <f>VLOOKUP(A112,DATA!$C$2:$H$347,6,0)</f>
        <v>2021</v>
      </c>
    </row>
    <row r="113" spans="1:5" x14ac:dyDescent="0.25">
      <c r="A113">
        <v>110</v>
      </c>
      <c r="B113" s="32">
        <f>VLOOKUP(A113,DATA!$C$2:$H$347,2,0)</f>
        <v>3304</v>
      </c>
      <c r="C113" s="32" t="str">
        <f>VLOOKUP(A113,DATA!$C$2:$H$347,3,0)</f>
        <v>HUASCO</v>
      </c>
      <c r="D113" s="33">
        <f>VLOOKUP(A113,DATA!$C$2:$H$347,5,0)</f>
        <v>4667709</v>
      </c>
      <c r="E113" s="34">
        <f>VLOOKUP(A113,DATA!$C$2:$H$347,6,0)</f>
        <v>2021</v>
      </c>
    </row>
    <row r="114" spans="1:5" x14ac:dyDescent="0.25">
      <c r="A114">
        <v>111</v>
      </c>
      <c r="B114" s="32">
        <f>VLOOKUP(A114,DATA!$C$2:$H$347,2,0)</f>
        <v>10106</v>
      </c>
      <c r="C114" s="32" t="str">
        <f>VLOOKUP(A114,DATA!$C$2:$H$347,3,0)</f>
        <v>LOS MUERMOS</v>
      </c>
      <c r="D114" s="33">
        <f>VLOOKUP(A114,DATA!$C$2:$H$347,5,0)</f>
        <v>4668589</v>
      </c>
      <c r="E114" s="34">
        <f>VLOOKUP(A114,DATA!$C$2:$H$347,6,0)</f>
        <v>2021</v>
      </c>
    </row>
    <row r="115" spans="1:5" x14ac:dyDescent="0.25">
      <c r="A115">
        <v>112</v>
      </c>
      <c r="B115" s="32">
        <f>VLOOKUP(A115,DATA!$C$2:$H$347,2,0)</f>
        <v>4302</v>
      </c>
      <c r="C115" s="32" t="str">
        <f>VLOOKUP(A115,DATA!$C$2:$H$347,3,0)</f>
        <v>COMBARBALÁ</v>
      </c>
      <c r="D115" s="33">
        <f>VLOOKUP(A115,DATA!$C$2:$H$347,5,0)</f>
        <v>4689696</v>
      </c>
      <c r="E115" s="34">
        <f>VLOOKUP(A115,DATA!$C$2:$H$347,6,0)</f>
        <v>2021</v>
      </c>
    </row>
    <row r="116" spans="1:5" x14ac:dyDescent="0.25">
      <c r="A116">
        <v>113</v>
      </c>
      <c r="B116" s="32">
        <f>VLOOKUP(A116,DATA!$C$2:$H$347,2,0)</f>
        <v>5404</v>
      </c>
      <c r="C116" s="32" t="str">
        <f>VLOOKUP(A116,DATA!$C$2:$H$347,3,0)</f>
        <v>PETORCA</v>
      </c>
      <c r="D116" s="33">
        <f>VLOOKUP(A116,DATA!$C$2:$H$347,5,0)</f>
        <v>4714943</v>
      </c>
      <c r="E116" s="34">
        <f>VLOOKUP(A116,DATA!$C$2:$H$347,6,0)</f>
        <v>2021</v>
      </c>
    </row>
    <row r="117" spans="1:5" x14ac:dyDescent="0.25">
      <c r="A117">
        <v>114</v>
      </c>
      <c r="B117" s="32">
        <f>VLOOKUP(A117,DATA!$C$2:$H$347,2,0)</f>
        <v>9121</v>
      </c>
      <c r="C117" s="32" t="str">
        <f>VLOOKUP(A117,DATA!$C$2:$H$347,3,0)</f>
        <v>CHOLCHOL</v>
      </c>
      <c r="D117" s="33">
        <f>VLOOKUP(A117,DATA!$C$2:$H$347,5,0)</f>
        <v>4800899</v>
      </c>
      <c r="E117" s="34">
        <f>VLOOKUP(A117,DATA!$C$2:$H$347,6,0)</f>
        <v>2021</v>
      </c>
    </row>
    <row r="118" spans="1:5" x14ac:dyDescent="0.25">
      <c r="A118">
        <v>115</v>
      </c>
      <c r="B118" s="32">
        <f>VLOOKUP(A118,DATA!$C$2:$H$347,2,0)</f>
        <v>11401</v>
      </c>
      <c r="C118" s="32" t="str">
        <f>VLOOKUP(A118,DATA!$C$2:$H$347,3,0)</f>
        <v>CHILE CHICO</v>
      </c>
      <c r="D118" s="33">
        <f>VLOOKUP(A118,DATA!$C$2:$H$347,5,0)</f>
        <v>4826432</v>
      </c>
      <c r="E118" s="34">
        <f>VLOOKUP(A118,DATA!$C$2:$H$347,6,0)</f>
        <v>2021</v>
      </c>
    </row>
    <row r="119" spans="1:5" x14ac:dyDescent="0.25">
      <c r="A119">
        <v>116</v>
      </c>
      <c r="B119" s="32">
        <f>VLOOKUP(A119,DATA!$C$2:$H$347,2,0)</f>
        <v>5402</v>
      </c>
      <c r="C119" s="32" t="str">
        <f>VLOOKUP(A119,DATA!$C$2:$H$347,3,0)</f>
        <v>CABILDO</v>
      </c>
      <c r="D119" s="33">
        <f>VLOOKUP(A119,DATA!$C$2:$H$347,5,0)</f>
        <v>4881526</v>
      </c>
      <c r="E119" s="34">
        <f>VLOOKUP(A119,DATA!$C$2:$H$347,6,0)</f>
        <v>2021</v>
      </c>
    </row>
    <row r="120" spans="1:5" x14ac:dyDescent="0.25">
      <c r="A120">
        <v>117</v>
      </c>
      <c r="B120" s="32">
        <f>VLOOKUP(A120,DATA!$C$2:$H$347,2,0)</f>
        <v>14107</v>
      </c>
      <c r="C120" s="32" t="str">
        <f>VLOOKUP(A120,DATA!$C$2:$H$347,3,0)</f>
        <v>PAILLACO</v>
      </c>
      <c r="D120" s="33">
        <f>VLOOKUP(A120,DATA!$C$2:$H$347,5,0)</f>
        <v>4902012</v>
      </c>
      <c r="E120" s="34">
        <f>VLOOKUP(A120,DATA!$C$2:$H$347,6,0)</f>
        <v>2021</v>
      </c>
    </row>
    <row r="121" spans="1:5" x14ac:dyDescent="0.25">
      <c r="A121">
        <v>118</v>
      </c>
      <c r="B121" s="32">
        <f>VLOOKUP(A121,DATA!$C$2:$H$347,2,0)</f>
        <v>7405</v>
      </c>
      <c r="C121" s="32" t="str">
        <f>VLOOKUP(A121,DATA!$C$2:$H$347,3,0)</f>
        <v>RETIRO</v>
      </c>
      <c r="D121" s="33">
        <f>VLOOKUP(A121,DATA!$C$2:$H$347,5,0)</f>
        <v>4905421</v>
      </c>
      <c r="E121" s="34">
        <f>VLOOKUP(A121,DATA!$C$2:$H$347,6,0)</f>
        <v>2021</v>
      </c>
    </row>
    <row r="122" spans="1:5" x14ac:dyDescent="0.25">
      <c r="A122">
        <v>119</v>
      </c>
      <c r="B122" s="32">
        <f>VLOOKUP(A122,DATA!$C$2:$H$347,2,0)</f>
        <v>9117</v>
      </c>
      <c r="C122" s="32" t="str">
        <f>VLOOKUP(A122,DATA!$C$2:$H$347,3,0)</f>
        <v>TEODORO SCHMIDT</v>
      </c>
      <c r="D122" s="33">
        <f>VLOOKUP(A122,DATA!$C$2:$H$347,5,0)</f>
        <v>4910005</v>
      </c>
      <c r="E122" s="34">
        <f>VLOOKUP(A122,DATA!$C$2:$H$347,6,0)</f>
        <v>2021</v>
      </c>
    </row>
    <row r="123" spans="1:5" x14ac:dyDescent="0.25">
      <c r="A123">
        <v>120</v>
      </c>
      <c r="B123" s="32">
        <f>VLOOKUP(A123,DATA!$C$2:$H$347,2,0)</f>
        <v>6113</v>
      </c>
      <c r="C123" s="32" t="str">
        <f>VLOOKUP(A123,DATA!$C$2:$H$347,3,0)</f>
        <v>PICHIDEGUA</v>
      </c>
      <c r="D123" s="33">
        <f>VLOOKUP(A123,DATA!$C$2:$H$347,5,0)</f>
        <v>4910890</v>
      </c>
      <c r="E123" s="34">
        <f>VLOOKUP(A123,DATA!$C$2:$H$347,6,0)</f>
        <v>2021</v>
      </c>
    </row>
    <row r="124" spans="1:5" x14ac:dyDescent="0.25">
      <c r="A124">
        <v>121</v>
      </c>
      <c r="B124" s="32">
        <f>VLOOKUP(A124,DATA!$C$2:$H$347,2,0)</f>
        <v>5304</v>
      </c>
      <c r="C124" s="32" t="str">
        <f>VLOOKUP(A124,DATA!$C$2:$H$347,3,0)</f>
        <v>SAN ESTEBAN</v>
      </c>
      <c r="D124" s="33">
        <f>VLOOKUP(A124,DATA!$C$2:$H$347,5,0)</f>
        <v>5019649</v>
      </c>
      <c r="E124" s="34">
        <f>VLOOKUP(A124,DATA!$C$2:$H$347,6,0)</f>
        <v>2021</v>
      </c>
    </row>
    <row r="125" spans="1:5" x14ac:dyDescent="0.25">
      <c r="A125">
        <v>122</v>
      </c>
      <c r="B125" s="32">
        <f>VLOOKUP(A125,DATA!$C$2:$H$347,2,0)</f>
        <v>5803</v>
      </c>
      <c r="C125" s="32" t="str">
        <f>VLOOKUP(A125,DATA!$C$2:$H$347,3,0)</f>
        <v>OLMUÉ</v>
      </c>
      <c r="D125" s="33">
        <f>VLOOKUP(A125,DATA!$C$2:$H$347,5,0)</f>
        <v>5032446</v>
      </c>
      <c r="E125" s="34">
        <f>VLOOKUP(A125,DATA!$C$2:$H$347,6,0)</f>
        <v>2021</v>
      </c>
    </row>
    <row r="126" spans="1:5" x14ac:dyDescent="0.25">
      <c r="A126">
        <v>123</v>
      </c>
      <c r="B126" s="32">
        <f>VLOOKUP(A126,DATA!$C$2:$H$347,2,0)</f>
        <v>9205</v>
      </c>
      <c r="C126" s="32" t="str">
        <f>VLOOKUP(A126,DATA!$C$2:$H$347,3,0)</f>
        <v>LONQUIMAY</v>
      </c>
      <c r="D126" s="33">
        <f>VLOOKUP(A126,DATA!$C$2:$H$347,5,0)</f>
        <v>5059798</v>
      </c>
      <c r="E126" s="34">
        <f>VLOOKUP(A126,DATA!$C$2:$H$347,6,0)</f>
        <v>2021</v>
      </c>
    </row>
    <row r="127" spans="1:5" x14ac:dyDescent="0.25">
      <c r="A127">
        <v>124</v>
      </c>
      <c r="B127" s="32">
        <f>VLOOKUP(A127,DATA!$C$2:$H$347,2,0)</f>
        <v>13502</v>
      </c>
      <c r="C127" s="32" t="str">
        <f>VLOOKUP(A127,DATA!$C$2:$H$347,3,0)</f>
        <v>ALHUÉ</v>
      </c>
      <c r="D127" s="33">
        <f>VLOOKUP(A127,DATA!$C$2:$H$347,5,0)</f>
        <v>5092192</v>
      </c>
      <c r="E127" s="34">
        <f>VLOOKUP(A127,DATA!$C$2:$H$347,6,0)</f>
        <v>2018</v>
      </c>
    </row>
    <row r="128" spans="1:5" x14ac:dyDescent="0.25">
      <c r="A128">
        <v>125</v>
      </c>
      <c r="B128" s="32">
        <f>VLOOKUP(A128,DATA!$C$2:$H$347,2,0)</f>
        <v>14104</v>
      </c>
      <c r="C128" s="32" t="str">
        <f>VLOOKUP(A128,DATA!$C$2:$H$347,3,0)</f>
        <v>LOS LAGOS</v>
      </c>
      <c r="D128" s="33">
        <f>VLOOKUP(A128,DATA!$C$2:$H$347,5,0)</f>
        <v>5167115</v>
      </c>
      <c r="E128" s="34">
        <f>VLOOKUP(A128,DATA!$C$2:$H$347,6,0)</f>
        <v>2021</v>
      </c>
    </row>
    <row r="129" spans="1:5" x14ac:dyDescent="0.25">
      <c r="A129">
        <v>126</v>
      </c>
      <c r="B129" s="32">
        <f>VLOOKUP(A129,DATA!$C$2:$H$347,2,0)</f>
        <v>8109</v>
      </c>
      <c r="C129" s="32" t="str">
        <f>VLOOKUP(A129,DATA!$C$2:$H$347,3,0)</f>
        <v>SANTA JUANA</v>
      </c>
      <c r="D129" s="33">
        <f>VLOOKUP(A129,DATA!$C$2:$H$347,5,0)</f>
        <v>5207424</v>
      </c>
      <c r="E129" s="34">
        <f>VLOOKUP(A129,DATA!$C$2:$H$347,6,0)</f>
        <v>2021</v>
      </c>
    </row>
    <row r="130" spans="1:5" x14ac:dyDescent="0.25">
      <c r="A130">
        <v>127</v>
      </c>
      <c r="B130" s="32">
        <f>VLOOKUP(A130,DATA!$C$2:$H$347,2,0)</f>
        <v>16203</v>
      </c>
      <c r="C130" s="32" t="str">
        <f>VLOOKUP(A130,DATA!$C$2:$H$347,3,0)</f>
        <v>COELEMU</v>
      </c>
      <c r="D130" s="33">
        <f>VLOOKUP(A130,DATA!$C$2:$H$347,5,0)</f>
        <v>5323103</v>
      </c>
      <c r="E130" s="34">
        <f>VLOOKUP(A130,DATA!$C$2:$H$347,6,0)</f>
        <v>2021</v>
      </c>
    </row>
    <row r="131" spans="1:5" x14ac:dyDescent="0.25">
      <c r="A131">
        <v>128</v>
      </c>
      <c r="B131" s="32">
        <f>VLOOKUP(A131,DATA!$C$2:$H$347,2,0)</f>
        <v>10303</v>
      </c>
      <c r="C131" s="32" t="str">
        <f>VLOOKUP(A131,DATA!$C$2:$H$347,3,0)</f>
        <v>PURRANQUE</v>
      </c>
      <c r="D131" s="33">
        <f>VLOOKUP(A131,DATA!$C$2:$H$347,5,0)</f>
        <v>5326787</v>
      </c>
      <c r="E131" s="34">
        <f>VLOOKUP(A131,DATA!$C$2:$H$347,6,0)</f>
        <v>2021</v>
      </c>
    </row>
    <row r="132" spans="1:5" x14ac:dyDescent="0.25">
      <c r="A132">
        <v>129</v>
      </c>
      <c r="B132" s="32">
        <f>VLOOKUP(A132,DATA!$C$2:$H$347,2,0)</f>
        <v>7302</v>
      </c>
      <c r="C132" s="32" t="str">
        <f>VLOOKUP(A132,DATA!$C$2:$H$347,3,0)</f>
        <v>HUALAÑÉ</v>
      </c>
      <c r="D132" s="33">
        <f>VLOOKUP(A132,DATA!$C$2:$H$347,5,0)</f>
        <v>5329126</v>
      </c>
      <c r="E132" s="34">
        <f>VLOOKUP(A132,DATA!$C$2:$H$347,6,0)</f>
        <v>2021</v>
      </c>
    </row>
    <row r="133" spans="1:5" x14ac:dyDescent="0.25">
      <c r="A133">
        <v>130</v>
      </c>
      <c r="B133" s="32">
        <f>VLOOKUP(A133,DATA!$C$2:$H$347,2,0)</f>
        <v>7306</v>
      </c>
      <c r="C133" s="32" t="str">
        <f>VLOOKUP(A133,DATA!$C$2:$H$347,3,0)</f>
        <v>ROMERAL</v>
      </c>
      <c r="D133" s="33">
        <f>VLOOKUP(A133,DATA!$C$2:$H$347,5,0)</f>
        <v>5370852</v>
      </c>
      <c r="E133" s="34">
        <f>VLOOKUP(A133,DATA!$C$2:$H$347,6,0)</f>
        <v>2021</v>
      </c>
    </row>
    <row r="134" spans="1:5" x14ac:dyDescent="0.25">
      <c r="A134">
        <v>131</v>
      </c>
      <c r="B134" s="32">
        <f>VLOOKUP(A134,DATA!$C$2:$H$347,2,0)</f>
        <v>7303</v>
      </c>
      <c r="C134" s="32" t="str">
        <f>VLOOKUP(A134,DATA!$C$2:$H$347,3,0)</f>
        <v>LICANTÉN</v>
      </c>
      <c r="D134" s="33">
        <f>VLOOKUP(A134,DATA!$C$2:$H$347,5,0)</f>
        <v>5374819</v>
      </c>
      <c r="E134" s="34">
        <f>VLOOKUP(A134,DATA!$C$2:$H$347,6,0)</f>
        <v>2021</v>
      </c>
    </row>
    <row r="135" spans="1:5" x14ac:dyDescent="0.25">
      <c r="A135">
        <v>132</v>
      </c>
      <c r="B135" s="32">
        <f>VLOOKUP(A135,DATA!$C$2:$H$347,2,0)</f>
        <v>5703</v>
      </c>
      <c r="C135" s="32" t="str">
        <f>VLOOKUP(A135,DATA!$C$2:$H$347,3,0)</f>
        <v>LLAILLAY</v>
      </c>
      <c r="D135" s="33">
        <f>VLOOKUP(A135,DATA!$C$2:$H$347,5,0)</f>
        <v>5394037</v>
      </c>
      <c r="E135" s="34">
        <f>VLOOKUP(A135,DATA!$C$2:$H$347,6,0)</f>
        <v>2021</v>
      </c>
    </row>
    <row r="136" spans="1:5" x14ac:dyDescent="0.25">
      <c r="A136">
        <v>133</v>
      </c>
      <c r="B136" s="32">
        <f>VLOOKUP(A136,DATA!$C$2:$H$347,2,0)</f>
        <v>9116</v>
      </c>
      <c r="C136" s="32" t="str">
        <f>VLOOKUP(A136,DATA!$C$2:$H$347,3,0)</f>
        <v>SAAVEDRA</v>
      </c>
      <c r="D136" s="33">
        <f>VLOOKUP(A136,DATA!$C$2:$H$347,5,0)</f>
        <v>5400652</v>
      </c>
      <c r="E136" s="34">
        <f>VLOOKUP(A136,DATA!$C$2:$H$347,6,0)</f>
        <v>2021</v>
      </c>
    </row>
    <row r="137" spans="1:5" x14ac:dyDescent="0.25">
      <c r="A137">
        <v>134</v>
      </c>
      <c r="B137" s="32">
        <f>VLOOKUP(A137,DATA!$C$2:$H$347,2,0)</f>
        <v>2302</v>
      </c>
      <c r="C137" s="32" t="str">
        <f>VLOOKUP(A137,DATA!$C$2:$H$347,3,0)</f>
        <v>MARÍA ELENA</v>
      </c>
      <c r="D137" s="33">
        <f>VLOOKUP(A137,DATA!$C$2:$H$347,5,0)</f>
        <v>5421629</v>
      </c>
      <c r="E137" s="34">
        <f>VLOOKUP(A137,DATA!$C$2:$H$347,6,0)</f>
        <v>2021</v>
      </c>
    </row>
    <row r="138" spans="1:5" x14ac:dyDescent="0.25">
      <c r="A138">
        <v>135</v>
      </c>
      <c r="B138" s="32">
        <f>VLOOKUP(A138,DATA!$C$2:$H$347,2,0)</f>
        <v>16109</v>
      </c>
      <c r="C138" s="32" t="str">
        <f>VLOOKUP(A138,DATA!$C$2:$H$347,3,0)</f>
        <v>YUNGAY</v>
      </c>
      <c r="D138" s="33">
        <f>VLOOKUP(A138,DATA!$C$2:$H$347,5,0)</f>
        <v>5473430</v>
      </c>
      <c r="E138" s="34">
        <f>VLOOKUP(A138,DATA!$C$2:$H$347,6,0)</f>
        <v>2021</v>
      </c>
    </row>
    <row r="139" spans="1:5" x14ac:dyDescent="0.25">
      <c r="A139">
        <v>136</v>
      </c>
      <c r="B139" s="32">
        <f>VLOOKUP(A139,DATA!$C$2:$H$347,2,0)</f>
        <v>5706</v>
      </c>
      <c r="C139" s="32" t="str">
        <f>VLOOKUP(A139,DATA!$C$2:$H$347,3,0)</f>
        <v>SANTA MARÍA</v>
      </c>
      <c r="D139" s="33">
        <f>VLOOKUP(A139,DATA!$C$2:$H$347,5,0)</f>
        <v>5479262</v>
      </c>
      <c r="E139" s="34">
        <f>VLOOKUP(A139,DATA!$C$2:$H$347,6,0)</f>
        <v>2021</v>
      </c>
    </row>
    <row r="140" spans="1:5" x14ac:dyDescent="0.25">
      <c r="A140">
        <v>137</v>
      </c>
      <c r="B140" s="32">
        <f>VLOOKUP(A140,DATA!$C$2:$H$347,2,0)</f>
        <v>6305</v>
      </c>
      <c r="C140" s="32" t="str">
        <f>VLOOKUP(A140,DATA!$C$2:$H$347,3,0)</f>
        <v>NANCAGUA</v>
      </c>
      <c r="D140" s="33">
        <f>VLOOKUP(A140,DATA!$C$2:$H$347,5,0)</f>
        <v>5485258</v>
      </c>
      <c r="E140" s="34">
        <f>VLOOKUP(A140,DATA!$C$2:$H$347,6,0)</f>
        <v>2021</v>
      </c>
    </row>
    <row r="141" spans="1:5" x14ac:dyDescent="0.25">
      <c r="A141">
        <v>138</v>
      </c>
      <c r="B141" s="32">
        <f>VLOOKUP(A141,DATA!$C$2:$H$347,2,0)</f>
        <v>2104</v>
      </c>
      <c r="C141" s="32" t="str">
        <f>VLOOKUP(A141,DATA!$C$2:$H$347,3,0)</f>
        <v>TALTAL</v>
      </c>
      <c r="D141" s="33">
        <f>VLOOKUP(A141,DATA!$C$2:$H$347,5,0)</f>
        <v>5576682</v>
      </c>
      <c r="E141" s="34">
        <f>VLOOKUP(A141,DATA!$C$2:$H$347,6,0)</f>
        <v>2021</v>
      </c>
    </row>
    <row r="142" spans="1:5" x14ac:dyDescent="0.25">
      <c r="A142">
        <v>139</v>
      </c>
      <c r="B142" s="32">
        <f>VLOOKUP(A142,DATA!$C$2:$H$347,2,0)</f>
        <v>16102</v>
      </c>
      <c r="C142" s="32" t="str">
        <f>VLOOKUP(A142,DATA!$C$2:$H$347,3,0)</f>
        <v>BULNES</v>
      </c>
      <c r="D142" s="33">
        <f>VLOOKUP(A142,DATA!$C$2:$H$347,5,0)</f>
        <v>5580582</v>
      </c>
      <c r="E142" s="34">
        <f>VLOOKUP(A142,DATA!$C$2:$H$347,6,0)</f>
        <v>2021</v>
      </c>
    </row>
    <row r="143" spans="1:5" x14ac:dyDescent="0.25">
      <c r="A143">
        <v>140</v>
      </c>
      <c r="B143" s="32">
        <f>VLOOKUP(A143,DATA!$C$2:$H$347,2,0)</f>
        <v>16104</v>
      </c>
      <c r="C143" s="32" t="str">
        <f>VLOOKUP(A143,DATA!$C$2:$H$347,3,0)</f>
        <v>EL CARMEN</v>
      </c>
      <c r="D143" s="33">
        <f>VLOOKUP(A143,DATA!$C$2:$H$347,5,0)</f>
        <v>5610968</v>
      </c>
      <c r="E143" s="34">
        <f>VLOOKUP(A143,DATA!$C$2:$H$347,6,0)</f>
        <v>2021</v>
      </c>
    </row>
    <row r="144" spans="1:5" x14ac:dyDescent="0.25">
      <c r="A144">
        <v>141</v>
      </c>
      <c r="B144" s="32">
        <f>VLOOKUP(A144,DATA!$C$2:$H$347,2,0)</f>
        <v>5504</v>
      </c>
      <c r="C144" s="32" t="str">
        <f>VLOOKUP(A144,DATA!$C$2:$H$347,3,0)</f>
        <v>LA CRUZ</v>
      </c>
      <c r="D144" s="33">
        <f>VLOOKUP(A144,DATA!$C$2:$H$347,5,0)</f>
        <v>5671335</v>
      </c>
      <c r="E144" s="34">
        <f>VLOOKUP(A144,DATA!$C$2:$H$347,6,0)</f>
        <v>2021</v>
      </c>
    </row>
    <row r="145" spans="1:5" x14ac:dyDescent="0.25">
      <c r="A145">
        <v>142</v>
      </c>
      <c r="B145" s="32">
        <f>VLOOKUP(A145,DATA!$C$2:$H$347,2,0)</f>
        <v>4104</v>
      </c>
      <c r="C145" s="32" t="str">
        <f>VLOOKUP(A145,DATA!$C$2:$H$347,3,0)</f>
        <v>LA HIGUERA</v>
      </c>
      <c r="D145" s="33">
        <f>VLOOKUP(A145,DATA!$C$2:$H$347,5,0)</f>
        <v>5684802</v>
      </c>
      <c r="E145" s="34">
        <f>VLOOKUP(A145,DATA!$C$2:$H$347,6,0)</f>
        <v>2021</v>
      </c>
    </row>
    <row r="146" spans="1:5" x14ac:dyDescent="0.25">
      <c r="A146">
        <v>143</v>
      </c>
      <c r="B146" s="32">
        <f>VLOOKUP(A146,DATA!$C$2:$H$347,2,0)</f>
        <v>5506</v>
      </c>
      <c r="C146" s="32" t="str">
        <f>VLOOKUP(A146,DATA!$C$2:$H$347,3,0)</f>
        <v>NOGALES</v>
      </c>
      <c r="D146" s="33">
        <f>VLOOKUP(A146,DATA!$C$2:$H$347,5,0)</f>
        <v>5699760</v>
      </c>
      <c r="E146" s="34">
        <f>VLOOKUP(A146,DATA!$C$2:$H$347,6,0)</f>
        <v>2021</v>
      </c>
    </row>
    <row r="147" spans="1:5" x14ac:dyDescent="0.25">
      <c r="A147">
        <v>144</v>
      </c>
      <c r="B147" s="32">
        <f>VLOOKUP(A147,DATA!$C$2:$H$347,2,0)</f>
        <v>6105</v>
      </c>
      <c r="C147" s="32" t="str">
        <f>VLOOKUP(A147,DATA!$C$2:$H$347,3,0)</f>
        <v>DOÑIHUE</v>
      </c>
      <c r="D147" s="33">
        <f>VLOOKUP(A147,DATA!$C$2:$H$347,5,0)</f>
        <v>5748715</v>
      </c>
      <c r="E147" s="34">
        <f>VLOOKUP(A147,DATA!$C$2:$H$347,6,0)</f>
        <v>2021</v>
      </c>
    </row>
    <row r="148" spans="1:5" x14ac:dyDescent="0.25">
      <c r="A148">
        <v>145</v>
      </c>
      <c r="B148" s="32">
        <f>VLOOKUP(A148,DATA!$C$2:$H$347,2,0)</f>
        <v>9210</v>
      </c>
      <c r="C148" s="32" t="str">
        <f>VLOOKUP(A148,DATA!$C$2:$H$347,3,0)</f>
        <v>TRAIGUÉN</v>
      </c>
      <c r="D148" s="33">
        <f>VLOOKUP(A148,DATA!$C$2:$H$347,5,0)</f>
        <v>5824264</v>
      </c>
      <c r="E148" s="34">
        <f>VLOOKUP(A148,DATA!$C$2:$H$347,6,0)</f>
        <v>2021</v>
      </c>
    </row>
    <row r="149" spans="1:5" x14ac:dyDescent="0.25">
      <c r="A149">
        <v>146</v>
      </c>
      <c r="B149" s="32">
        <f>VLOOKUP(A149,DATA!$C$2:$H$347,2,0)</f>
        <v>11202</v>
      </c>
      <c r="C149" s="32" t="str">
        <f>VLOOKUP(A149,DATA!$C$2:$H$347,3,0)</f>
        <v>CISNES</v>
      </c>
      <c r="D149" s="33">
        <f>VLOOKUP(A149,DATA!$C$2:$H$347,5,0)</f>
        <v>5836750</v>
      </c>
      <c r="E149" s="34">
        <f>VLOOKUP(A149,DATA!$C$2:$H$347,6,0)</f>
        <v>2021</v>
      </c>
    </row>
    <row r="150" spans="1:5" x14ac:dyDescent="0.25">
      <c r="A150">
        <v>147</v>
      </c>
      <c r="B150" s="32">
        <f>VLOOKUP(A150,DATA!$C$2:$H$347,2,0)</f>
        <v>9109</v>
      </c>
      <c r="C150" s="32" t="str">
        <f>VLOOKUP(A150,DATA!$C$2:$H$347,3,0)</f>
        <v>LONCOCHE</v>
      </c>
      <c r="D150" s="33">
        <f>VLOOKUP(A150,DATA!$C$2:$H$347,5,0)</f>
        <v>5860851</v>
      </c>
      <c r="E150" s="34">
        <f>VLOOKUP(A150,DATA!$C$2:$H$347,6,0)</f>
        <v>2021</v>
      </c>
    </row>
    <row r="151" spans="1:5" x14ac:dyDescent="0.25">
      <c r="A151">
        <v>148</v>
      </c>
      <c r="B151" s="32">
        <f>VLOOKUP(A151,DATA!$C$2:$H$347,2,0)</f>
        <v>10105</v>
      </c>
      <c r="C151" s="32" t="str">
        <f>VLOOKUP(A151,DATA!$C$2:$H$347,3,0)</f>
        <v>FRUTILLAR</v>
      </c>
      <c r="D151" s="33">
        <f>VLOOKUP(A151,DATA!$C$2:$H$347,5,0)</f>
        <v>5910471</v>
      </c>
      <c r="E151" s="34">
        <f>VLOOKUP(A151,DATA!$C$2:$H$347,6,0)</f>
        <v>2021</v>
      </c>
    </row>
    <row r="152" spans="1:5" x14ac:dyDescent="0.25">
      <c r="A152">
        <v>149</v>
      </c>
      <c r="B152" s="32">
        <f>VLOOKUP(A152,DATA!$C$2:$H$347,2,0)</f>
        <v>14106</v>
      </c>
      <c r="C152" s="32" t="str">
        <f>VLOOKUP(A152,DATA!$C$2:$H$347,3,0)</f>
        <v>MARIQUINA</v>
      </c>
      <c r="D152" s="33">
        <f>VLOOKUP(A152,DATA!$C$2:$H$347,5,0)</f>
        <v>5922842</v>
      </c>
      <c r="E152" s="34">
        <f>VLOOKUP(A152,DATA!$C$2:$H$347,6,0)</f>
        <v>2021</v>
      </c>
    </row>
    <row r="153" spans="1:5" x14ac:dyDescent="0.25">
      <c r="A153">
        <v>150</v>
      </c>
      <c r="B153" s="32">
        <f>VLOOKUP(A153,DATA!$C$2:$H$347,2,0)</f>
        <v>5303</v>
      </c>
      <c r="C153" s="32" t="str">
        <f>VLOOKUP(A153,DATA!$C$2:$H$347,3,0)</f>
        <v>RINCONADA</v>
      </c>
      <c r="D153" s="33">
        <f>VLOOKUP(A153,DATA!$C$2:$H$347,5,0)</f>
        <v>5927043</v>
      </c>
      <c r="E153" s="34">
        <f>VLOOKUP(A153,DATA!$C$2:$H$347,6,0)</f>
        <v>2018</v>
      </c>
    </row>
    <row r="154" spans="1:5" x14ac:dyDescent="0.25">
      <c r="A154">
        <v>151</v>
      </c>
      <c r="B154" s="32">
        <f>VLOOKUP(A154,DATA!$C$2:$H$347,2,0)</f>
        <v>9114</v>
      </c>
      <c r="C154" s="32" t="str">
        <f>VLOOKUP(A154,DATA!$C$2:$H$347,3,0)</f>
        <v>PITRUFQUÉN</v>
      </c>
      <c r="D154" s="33">
        <f>VLOOKUP(A154,DATA!$C$2:$H$347,5,0)</f>
        <v>5969463</v>
      </c>
      <c r="E154" s="34">
        <f>VLOOKUP(A154,DATA!$C$2:$H$347,6,0)</f>
        <v>2021</v>
      </c>
    </row>
    <row r="155" spans="1:5" x14ac:dyDescent="0.25">
      <c r="A155">
        <v>152</v>
      </c>
      <c r="B155" s="32">
        <f>VLOOKUP(A155,DATA!$C$2:$H$347,2,0)</f>
        <v>6106</v>
      </c>
      <c r="C155" s="32" t="str">
        <f>VLOOKUP(A155,DATA!$C$2:$H$347,3,0)</f>
        <v>GRANEROS</v>
      </c>
      <c r="D155" s="33">
        <f>VLOOKUP(A155,DATA!$C$2:$H$347,5,0)</f>
        <v>5993804</v>
      </c>
      <c r="E155" s="34">
        <f>VLOOKUP(A155,DATA!$C$2:$H$347,6,0)</f>
        <v>2021</v>
      </c>
    </row>
    <row r="156" spans="1:5" x14ac:dyDescent="0.25">
      <c r="A156">
        <v>153</v>
      </c>
      <c r="B156" s="32">
        <f>VLOOKUP(A156,DATA!$C$2:$H$347,2,0)</f>
        <v>16106</v>
      </c>
      <c r="C156" s="32" t="str">
        <f>VLOOKUP(A156,DATA!$C$2:$H$347,3,0)</f>
        <v>PINTO</v>
      </c>
      <c r="D156" s="33">
        <f>VLOOKUP(A156,DATA!$C$2:$H$347,5,0)</f>
        <v>6023288</v>
      </c>
      <c r="E156" s="34">
        <f>VLOOKUP(A156,DATA!$C$2:$H$347,6,0)</f>
        <v>2021</v>
      </c>
    </row>
    <row r="157" spans="1:5" x14ac:dyDescent="0.25">
      <c r="A157">
        <v>154</v>
      </c>
      <c r="B157" s="32">
        <f>VLOOKUP(A157,DATA!$C$2:$H$347,2,0)</f>
        <v>5403</v>
      </c>
      <c r="C157" s="32" t="str">
        <f>VLOOKUP(A157,DATA!$C$2:$H$347,3,0)</f>
        <v>PAPUDO</v>
      </c>
      <c r="D157" s="33">
        <f>VLOOKUP(A157,DATA!$C$2:$H$347,5,0)</f>
        <v>6056193</v>
      </c>
      <c r="E157" s="34">
        <f>VLOOKUP(A157,DATA!$C$2:$H$347,6,0)</f>
        <v>2021</v>
      </c>
    </row>
    <row r="158" spans="1:5" x14ac:dyDescent="0.25">
      <c r="A158">
        <v>155</v>
      </c>
      <c r="B158" s="32">
        <f>VLOOKUP(A158,DATA!$C$2:$H$347,2,0)</f>
        <v>14203</v>
      </c>
      <c r="C158" s="32" t="str">
        <f>VLOOKUP(A158,DATA!$C$2:$H$347,3,0)</f>
        <v>LAGO RANCO</v>
      </c>
      <c r="D158" s="33">
        <f>VLOOKUP(A158,DATA!$C$2:$H$347,5,0)</f>
        <v>6156747</v>
      </c>
      <c r="E158" s="34">
        <f>VLOOKUP(A158,DATA!$C$2:$H$347,6,0)</f>
        <v>2021</v>
      </c>
    </row>
    <row r="159" spans="1:5" x14ac:dyDescent="0.25">
      <c r="A159">
        <v>156</v>
      </c>
      <c r="B159" s="32">
        <f>VLOOKUP(A159,DATA!$C$2:$H$347,2,0)</f>
        <v>2301</v>
      </c>
      <c r="C159" s="32" t="str">
        <f>VLOOKUP(A159,DATA!$C$2:$H$347,3,0)</f>
        <v>TOCOPILLA</v>
      </c>
      <c r="D159" s="33">
        <f>VLOOKUP(A159,DATA!$C$2:$H$347,5,0)</f>
        <v>6210013</v>
      </c>
      <c r="E159" s="34">
        <f>VLOOKUP(A159,DATA!$C$2:$H$347,6,0)</f>
        <v>2021</v>
      </c>
    </row>
    <row r="160" spans="1:5" x14ac:dyDescent="0.25">
      <c r="A160">
        <v>157</v>
      </c>
      <c r="B160" s="32">
        <f>VLOOKUP(A160,DATA!$C$2:$H$347,2,0)</f>
        <v>14202</v>
      </c>
      <c r="C160" s="32" t="str">
        <f>VLOOKUP(A160,DATA!$C$2:$H$347,3,0)</f>
        <v>FUTRONO</v>
      </c>
      <c r="D160" s="33">
        <f>VLOOKUP(A160,DATA!$C$2:$H$347,5,0)</f>
        <v>6248659</v>
      </c>
      <c r="E160" s="34">
        <f>VLOOKUP(A160,DATA!$C$2:$H$347,6,0)</f>
        <v>2021</v>
      </c>
    </row>
    <row r="161" spans="1:5" x14ac:dyDescent="0.25">
      <c r="A161">
        <v>158</v>
      </c>
      <c r="B161" s="32">
        <f>VLOOKUP(A161,DATA!$C$2:$H$347,2,0)</f>
        <v>8105</v>
      </c>
      <c r="C161" s="32" t="str">
        <f>VLOOKUP(A161,DATA!$C$2:$H$347,3,0)</f>
        <v>HUALQUI</v>
      </c>
      <c r="D161" s="33">
        <f>VLOOKUP(A161,DATA!$C$2:$H$347,5,0)</f>
        <v>6269901</v>
      </c>
      <c r="E161" s="34">
        <f>VLOOKUP(A161,DATA!$C$2:$H$347,6,0)</f>
        <v>2021</v>
      </c>
    </row>
    <row r="162" spans="1:5" x14ac:dyDescent="0.25">
      <c r="A162">
        <v>159</v>
      </c>
      <c r="B162" s="32">
        <f>VLOOKUP(A162,DATA!$C$2:$H$347,2,0)</f>
        <v>6116</v>
      </c>
      <c r="C162" s="32" t="str">
        <f>VLOOKUP(A162,DATA!$C$2:$H$347,3,0)</f>
        <v>REQUINOA</v>
      </c>
      <c r="D162" s="33">
        <f>VLOOKUP(A162,DATA!$C$2:$H$347,5,0)</f>
        <v>6335383</v>
      </c>
      <c r="E162" s="34">
        <f>VLOOKUP(A162,DATA!$C$2:$H$347,6,0)</f>
        <v>2021</v>
      </c>
    </row>
    <row r="163" spans="1:5" x14ac:dyDescent="0.25">
      <c r="A163">
        <v>160</v>
      </c>
      <c r="B163" s="32">
        <f>VLOOKUP(A163,DATA!$C$2:$H$347,2,0)</f>
        <v>8312</v>
      </c>
      <c r="C163" s="32" t="str">
        <f>VLOOKUP(A163,DATA!$C$2:$H$347,3,0)</f>
        <v>TUCAPEL</v>
      </c>
      <c r="D163" s="33">
        <f>VLOOKUP(A163,DATA!$C$2:$H$347,5,0)</f>
        <v>6375554</v>
      </c>
      <c r="E163" s="34">
        <f>VLOOKUP(A163,DATA!$C$2:$H$347,6,0)</f>
        <v>2021</v>
      </c>
    </row>
    <row r="164" spans="1:5" x14ac:dyDescent="0.25">
      <c r="A164">
        <v>161</v>
      </c>
      <c r="B164" s="32">
        <f>VLOOKUP(A164,DATA!$C$2:$H$347,2,0)</f>
        <v>3202</v>
      </c>
      <c r="C164" s="32" t="str">
        <f>VLOOKUP(A164,DATA!$C$2:$H$347,3,0)</f>
        <v>DIEGO DE ALMAGRO</v>
      </c>
      <c r="D164" s="33">
        <f>VLOOKUP(A164,DATA!$C$2:$H$347,5,0)</f>
        <v>6392047</v>
      </c>
      <c r="E164" s="34">
        <f>VLOOKUP(A164,DATA!$C$2:$H$347,6,0)</f>
        <v>2021</v>
      </c>
    </row>
    <row r="165" spans="1:5" x14ac:dyDescent="0.25">
      <c r="A165">
        <v>162</v>
      </c>
      <c r="B165" s="32">
        <f>VLOOKUP(A165,DATA!$C$2:$H$347,2,0)</f>
        <v>8306</v>
      </c>
      <c r="C165" s="32" t="str">
        <f>VLOOKUP(A165,DATA!$C$2:$H$347,3,0)</f>
        <v>NACIMIENTO</v>
      </c>
      <c r="D165" s="33">
        <f>VLOOKUP(A165,DATA!$C$2:$H$347,5,0)</f>
        <v>6414756</v>
      </c>
      <c r="E165" s="34">
        <f>VLOOKUP(A165,DATA!$C$2:$H$347,6,0)</f>
        <v>2021</v>
      </c>
    </row>
    <row r="166" spans="1:5" x14ac:dyDescent="0.25">
      <c r="A166">
        <v>163</v>
      </c>
      <c r="B166" s="32">
        <f>VLOOKUP(A166,DATA!$C$2:$H$347,2,0)</f>
        <v>9105</v>
      </c>
      <c r="C166" s="32" t="str">
        <f>VLOOKUP(A166,DATA!$C$2:$H$347,3,0)</f>
        <v>FREIRE</v>
      </c>
      <c r="D166" s="33">
        <f>VLOOKUP(A166,DATA!$C$2:$H$347,5,0)</f>
        <v>6451247</v>
      </c>
      <c r="E166" s="34">
        <f>VLOOKUP(A166,DATA!$C$2:$H$347,6,0)</f>
        <v>2021</v>
      </c>
    </row>
    <row r="167" spans="1:5" x14ac:dyDescent="0.25">
      <c r="A167">
        <v>164</v>
      </c>
      <c r="B167" s="32">
        <f>VLOOKUP(A167,DATA!$C$2:$H$347,2,0)</f>
        <v>1405</v>
      </c>
      <c r="C167" s="32" t="str">
        <f>VLOOKUP(A167,DATA!$C$2:$H$347,3,0)</f>
        <v>PICA</v>
      </c>
      <c r="D167" s="33">
        <f>VLOOKUP(A167,DATA!$C$2:$H$347,5,0)</f>
        <v>6533612</v>
      </c>
      <c r="E167" s="34">
        <f>VLOOKUP(A167,DATA!$C$2:$H$347,6,0)</f>
        <v>2021</v>
      </c>
    </row>
    <row r="168" spans="1:5" x14ac:dyDescent="0.25">
      <c r="A168">
        <v>165</v>
      </c>
      <c r="B168" s="32">
        <f>VLOOKUP(A168,DATA!$C$2:$H$347,2,0)</f>
        <v>16103</v>
      </c>
      <c r="C168" s="32" t="str">
        <f>VLOOKUP(A168,DATA!$C$2:$H$347,3,0)</f>
        <v>CHILLÁN VIEJO</v>
      </c>
      <c r="D168" s="33">
        <f>VLOOKUP(A168,DATA!$C$2:$H$347,5,0)</f>
        <v>6560214</v>
      </c>
      <c r="E168" s="34">
        <f>VLOOKUP(A168,DATA!$C$2:$H$347,6,0)</f>
        <v>2021</v>
      </c>
    </row>
    <row r="169" spans="1:5" x14ac:dyDescent="0.25">
      <c r="A169">
        <v>166</v>
      </c>
      <c r="B169" s="32">
        <f>VLOOKUP(A169,DATA!$C$2:$H$347,2,0)</f>
        <v>16305</v>
      </c>
      <c r="C169" s="32" t="str">
        <f>VLOOKUP(A169,DATA!$C$2:$H$347,3,0)</f>
        <v>SAN NICOLÁS</v>
      </c>
      <c r="D169" s="33">
        <f>VLOOKUP(A169,DATA!$C$2:$H$347,5,0)</f>
        <v>6583591</v>
      </c>
      <c r="E169" s="34">
        <f>VLOOKUP(A169,DATA!$C$2:$H$347,6,0)</f>
        <v>2021</v>
      </c>
    </row>
    <row r="170" spans="1:5" x14ac:dyDescent="0.25">
      <c r="A170">
        <v>167</v>
      </c>
      <c r="B170" s="32">
        <f>VLOOKUP(A170,DATA!$C$2:$H$347,2,0)</f>
        <v>13203</v>
      </c>
      <c r="C170" s="32" t="str">
        <f>VLOOKUP(A170,DATA!$C$2:$H$347,3,0)</f>
        <v>SAN JOSÉ DE MAIPO</v>
      </c>
      <c r="D170" s="33">
        <f>VLOOKUP(A170,DATA!$C$2:$H$347,5,0)</f>
        <v>6627949</v>
      </c>
      <c r="E170" s="34">
        <f>VLOOKUP(A170,DATA!$C$2:$H$347,6,0)</f>
        <v>2021</v>
      </c>
    </row>
    <row r="171" spans="1:5" x14ac:dyDescent="0.25">
      <c r="A171">
        <v>168</v>
      </c>
      <c r="B171" s="32">
        <f>VLOOKUP(A171,DATA!$C$2:$H$347,2,0)</f>
        <v>10210</v>
      </c>
      <c r="C171" s="32" t="str">
        <f>VLOOKUP(A171,DATA!$C$2:$H$347,3,0)</f>
        <v>QUINCHAO</v>
      </c>
      <c r="D171" s="33">
        <f>VLOOKUP(A171,DATA!$C$2:$H$347,5,0)</f>
        <v>6636087</v>
      </c>
      <c r="E171" s="34">
        <f>VLOOKUP(A171,DATA!$C$2:$H$347,6,0)</f>
        <v>2021</v>
      </c>
    </row>
    <row r="172" spans="1:5" x14ac:dyDescent="0.25">
      <c r="A172">
        <v>169</v>
      </c>
      <c r="B172" s="32">
        <f>VLOOKUP(A172,DATA!$C$2:$H$347,2,0)</f>
        <v>7308</v>
      </c>
      <c r="C172" s="32" t="str">
        <f>VLOOKUP(A172,DATA!$C$2:$H$347,3,0)</f>
        <v>TENO</v>
      </c>
      <c r="D172" s="33">
        <f>VLOOKUP(A172,DATA!$C$2:$H$347,5,0)</f>
        <v>6637286</v>
      </c>
      <c r="E172" s="34">
        <f>VLOOKUP(A172,DATA!$C$2:$H$347,6,0)</f>
        <v>2021</v>
      </c>
    </row>
    <row r="173" spans="1:5" x14ac:dyDescent="0.25">
      <c r="A173">
        <v>170</v>
      </c>
      <c r="B173" s="32">
        <f>VLOOKUP(A173,DATA!$C$2:$H$347,2,0)</f>
        <v>9103</v>
      </c>
      <c r="C173" s="32" t="str">
        <f>VLOOKUP(A173,DATA!$C$2:$H$347,3,0)</f>
        <v>CUNCO</v>
      </c>
      <c r="D173" s="33">
        <f>VLOOKUP(A173,DATA!$C$2:$H$347,5,0)</f>
        <v>6679839</v>
      </c>
      <c r="E173" s="34">
        <f>VLOOKUP(A173,DATA!$C$2:$H$347,6,0)</f>
        <v>2021</v>
      </c>
    </row>
    <row r="174" spans="1:5" x14ac:dyDescent="0.25">
      <c r="A174">
        <v>171</v>
      </c>
      <c r="B174" s="32">
        <f>VLOOKUP(A174,DATA!$C$2:$H$347,2,0)</f>
        <v>16108</v>
      </c>
      <c r="C174" s="32" t="str">
        <f>VLOOKUP(A174,DATA!$C$2:$H$347,3,0)</f>
        <v>SAN IGNACIO</v>
      </c>
      <c r="D174" s="33">
        <f>VLOOKUP(A174,DATA!$C$2:$H$347,5,0)</f>
        <v>6750562</v>
      </c>
      <c r="E174" s="34">
        <f>VLOOKUP(A174,DATA!$C$2:$H$347,6,0)</f>
        <v>2021</v>
      </c>
    </row>
    <row r="175" spans="1:5" x14ac:dyDescent="0.25">
      <c r="A175">
        <v>172</v>
      </c>
      <c r="B175" s="32">
        <f>VLOOKUP(A175,DATA!$C$2:$H$347,2,0)</f>
        <v>6205</v>
      </c>
      <c r="C175" s="32" t="str">
        <f>VLOOKUP(A175,DATA!$C$2:$H$347,3,0)</f>
        <v>NAVIDAD</v>
      </c>
      <c r="D175" s="33">
        <f>VLOOKUP(A175,DATA!$C$2:$H$347,5,0)</f>
        <v>6786821</v>
      </c>
      <c r="E175" s="34">
        <f>VLOOKUP(A175,DATA!$C$2:$H$347,6,0)</f>
        <v>2021</v>
      </c>
    </row>
    <row r="176" spans="1:5" x14ac:dyDescent="0.25">
      <c r="A176">
        <v>173</v>
      </c>
      <c r="B176" s="32">
        <f>VLOOKUP(A176,DATA!$C$2:$H$347,2,0)</f>
        <v>9203</v>
      </c>
      <c r="C176" s="32" t="str">
        <f>VLOOKUP(A176,DATA!$C$2:$H$347,3,0)</f>
        <v>CURACAUTÍN</v>
      </c>
      <c r="D176" s="33">
        <f>VLOOKUP(A176,DATA!$C$2:$H$347,5,0)</f>
        <v>6872696</v>
      </c>
      <c r="E176" s="34">
        <f>VLOOKUP(A176,DATA!$C$2:$H$347,6,0)</f>
        <v>2021</v>
      </c>
    </row>
    <row r="177" spans="1:5" x14ac:dyDescent="0.25">
      <c r="A177">
        <v>174</v>
      </c>
      <c r="B177" s="32">
        <f>VLOOKUP(A177,DATA!$C$2:$H$347,2,0)</f>
        <v>8201</v>
      </c>
      <c r="C177" s="32" t="str">
        <f>VLOOKUP(A177,DATA!$C$2:$H$347,3,0)</f>
        <v>LEBU</v>
      </c>
      <c r="D177" s="33">
        <f>VLOOKUP(A177,DATA!$C$2:$H$347,5,0)</f>
        <v>6898877</v>
      </c>
      <c r="E177" s="34">
        <f>VLOOKUP(A177,DATA!$C$2:$H$347,6,0)</f>
        <v>2021</v>
      </c>
    </row>
    <row r="178" spans="1:5" x14ac:dyDescent="0.25">
      <c r="A178">
        <v>175</v>
      </c>
      <c r="B178" s="32">
        <f>VLOOKUP(A178,DATA!$C$2:$H$347,2,0)</f>
        <v>8304</v>
      </c>
      <c r="C178" s="32" t="str">
        <f>VLOOKUP(A178,DATA!$C$2:$H$347,3,0)</f>
        <v>LAJA</v>
      </c>
      <c r="D178" s="33">
        <f>VLOOKUP(A178,DATA!$C$2:$H$347,5,0)</f>
        <v>6939894</v>
      </c>
      <c r="E178" s="34">
        <f>VLOOKUP(A178,DATA!$C$2:$H$347,6,0)</f>
        <v>2021</v>
      </c>
    </row>
    <row r="179" spans="1:5" x14ac:dyDescent="0.25">
      <c r="A179">
        <v>176</v>
      </c>
      <c r="B179" s="32">
        <f>VLOOKUP(A179,DATA!$C$2:$H$347,2,0)</f>
        <v>7203</v>
      </c>
      <c r="C179" s="32" t="str">
        <f>VLOOKUP(A179,DATA!$C$2:$H$347,3,0)</f>
        <v>PELLUHUE</v>
      </c>
      <c r="D179" s="33">
        <f>VLOOKUP(A179,DATA!$C$2:$H$347,5,0)</f>
        <v>7231485</v>
      </c>
      <c r="E179" s="34">
        <f>VLOOKUP(A179,DATA!$C$2:$H$347,6,0)</f>
        <v>2021</v>
      </c>
    </row>
    <row r="180" spans="1:5" x14ac:dyDescent="0.25">
      <c r="A180">
        <v>177</v>
      </c>
      <c r="B180" s="32">
        <f>VLOOKUP(A180,DATA!$C$2:$H$347,2,0)</f>
        <v>9119</v>
      </c>
      <c r="C180" s="32" t="str">
        <f>VLOOKUP(A180,DATA!$C$2:$H$347,3,0)</f>
        <v>VILCÚN</v>
      </c>
      <c r="D180" s="33">
        <f>VLOOKUP(A180,DATA!$C$2:$H$347,5,0)</f>
        <v>7325722</v>
      </c>
      <c r="E180" s="34">
        <f>VLOOKUP(A180,DATA!$C$2:$H$347,6,0)</f>
        <v>2021</v>
      </c>
    </row>
    <row r="181" spans="1:5" x14ac:dyDescent="0.25">
      <c r="A181">
        <v>178</v>
      </c>
      <c r="B181" s="32">
        <f>VLOOKUP(A181,DATA!$C$2:$H$347,2,0)</f>
        <v>14204</v>
      </c>
      <c r="C181" s="32" t="str">
        <f>VLOOKUP(A181,DATA!$C$2:$H$347,3,0)</f>
        <v>RÍO BUENO</v>
      </c>
      <c r="D181" s="33">
        <f>VLOOKUP(A181,DATA!$C$2:$H$347,5,0)</f>
        <v>7424686</v>
      </c>
      <c r="E181" s="34">
        <f>VLOOKUP(A181,DATA!$C$2:$H$347,6,0)</f>
        <v>2021</v>
      </c>
    </row>
    <row r="182" spans="1:5" x14ac:dyDescent="0.25">
      <c r="A182">
        <v>179</v>
      </c>
      <c r="B182" s="32">
        <f>VLOOKUP(A182,DATA!$C$2:$H$347,2,0)</f>
        <v>8206</v>
      </c>
      <c r="C182" s="32" t="str">
        <f>VLOOKUP(A182,DATA!$C$2:$H$347,3,0)</f>
        <v>LOS ÁLAMOS</v>
      </c>
      <c r="D182" s="33">
        <f>VLOOKUP(A182,DATA!$C$2:$H$347,5,0)</f>
        <v>7464519</v>
      </c>
      <c r="E182" s="34">
        <f>VLOOKUP(A182,DATA!$C$2:$H$347,6,0)</f>
        <v>2021</v>
      </c>
    </row>
    <row r="183" spans="1:5" x14ac:dyDescent="0.25">
      <c r="A183">
        <v>180</v>
      </c>
      <c r="B183" s="32">
        <f>VLOOKUP(A183,DATA!$C$2:$H$347,2,0)</f>
        <v>8305</v>
      </c>
      <c r="C183" s="32" t="str">
        <f>VLOOKUP(A183,DATA!$C$2:$H$347,3,0)</f>
        <v>MULCHÉN</v>
      </c>
      <c r="D183" s="33">
        <f>VLOOKUP(A183,DATA!$C$2:$H$347,5,0)</f>
        <v>7535367</v>
      </c>
      <c r="E183" s="34">
        <f>VLOOKUP(A183,DATA!$C$2:$H$347,6,0)</f>
        <v>2021</v>
      </c>
    </row>
    <row r="184" spans="1:5" x14ac:dyDescent="0.25">
      <c r="A184">
        <v>181</v>
      </c>
      <c r="B184" s="32">
        <f>VLOOKUP(A184,DATA!$C$2:$H$347,2,0)</f>
        <v>7307</v>
      </c>
      <c r="C184" s="32" t="str">
        <f>VLOOKUP(A184,DATA!$C$2:$H$347,3,0)</f>
        <v>SAGRADA FAMILIA</v>
      </c>
      <c r="D184" s="33">
        <f>VLOOKUP(A184,DATA!$C$2:$H$347,5,0)</f>
        <v>7544330</v>
      </c>
      <c r="E184" s="34">
        <f>VLOOKUP(A184,DATA!$C$2:$H$347,6,0)</f>
        <v>2021</v>
      </c>
    </row>
    <row r="185" spans="1:5" x14ac:dyDescent="0.25">
      <c r="A185">
        <v>182</v>
      </c>
      <c r="B185" s="32">
        <f>VLOOKUP(A185,DATA!$C$2:$H$347,2,0)</f>
        <v>7106</v>
      </c>
      <c r="C185" s="32" t="str">
        <f>VLOOKUP(A185,DATA!$C$2:$H$347,3,0)</f>
        <v>PELARCO</v>
      </c>
      <c r="D185" s="33">
        <f>VLOOKUP(A185,DATA!$C$2:$H$347,5,0)</f>
        <v>7654047</v>
      </c>
      <c r="E185" s="34">
        <f>VLOOKUP(A185,DATA!$C$2:$H$347,6,0)</f>
        <v>2021</v>
      </c>
    </row>
    <row r="186" spans="1:5" x14ac:dyDescent="0.25">
      <c r="A186">
        <v>183</v>
      </c>
      <c r="B186" s="32">
        <f>VLOOKUP(A186,DATA!$C$2:$H$347,2,0)</f>
        <v>4303</v>
      </c>
      <c r="C186" s="32" t="str">
        <f>VLOOKUP(A186,DATA!$C$2:$H$347,3,0)</f>
        <v>MONTE PATRIA</v>
      </c>
      <c r="D186" s="33">
        <f>VLOOKUP(A186,DATA!$C$2:$H$347,5,0)</f>
        <v>7701937</v>
      </c>
      <c r="E186" s="34">
        <f>VLOOKUP(A186,DATA!$C$2:$H$347,6,0)</f>
        <v>2021</v>
      </c>
    </row>
    <row r="187" spans="1:5" x14ac:dyDescent="0.25">
      <c r="A187">
        <v>184</v>
      </c>
      <c r="B187" s="32">
        <f>VLOOKUP(A187,DATA!$C$2:$H$347,2,0)</f>
        <v>4201</v>
      </c>
      <c r="C187" s="32" t="str">
        <f>VLOOKUP(A187,DATA!$C$2:$H$347,3,0)</f>
        <v>ILLAPEL</v>
      </c>
      <c r="D187" s="33">
        <f>VLOOKUP(A187,DATA!$C$2:$H$347,5,0)</f>
        <v>7744309</v>
      </c>
      <c r="E187" s="34">
        <f>VLOOKUP(A187,DATA!$C$2:$H$347,6,0)</f>
        <v>2021</v>
      </c>
    </row>
    <row r="188" spans="1:5" x14ac:dyDescent="0.25">
      <c r="A188">
        <v>185</v>
      </c>
      <c r="B188" s="32">
        <f>VLOOKUP(A188,DATA!$C$2:$H$347,2,0)</f>
        <v>2103</v>
      </c>
      <c r="C188" s="32" t="str">
        <f>VLOOKUP(A188,DATA!$C$2:$H$347,3,0)</f>
        <v>SIERRA GORDA</v>
      </c>
      <c r="D188" s="33">
        <f>VLOOKUP(A188,DATA!$C$2:$H$347,5,0)</f>
        <v>7822819</v>
      </c>
      <c r="E188" s="34">
        <f>VLOOKUP(A188,DATA!$C$2:$H$347,6,0)</f>
        <v>2021</v>
      </c>
    </row>
    <row r="189" spans="1:5" x14ac:dyDescent="0.25">
      <c r="A189">
        <v>186</v>
      </c>
      <c r="B189" s="32">
        <f>VLOOKUP(A189,DATA!$C$2:$H$347,2,0)</f>
        <v>13303</v>
      </c>
      <c r="C189" s="32" t="str">
        <f>VLOOKUP(A189,DATA!$C$2:$H$347,3,0)</f>
        <v>TILTIL</v>
      </c>
      <c r="D189" s="33">
        <f>VLOOKUP(A189,DATA!$C$2:$H$347,5,0)</f>
        <v>7838169</v>
      </c>
      <c r="E189" s="34">
        <f>VLOOKUP(A189,DATA!$C$2:$H$347,6,0)</f>
        <v>2021</v>
      </c>
    </row>
    <row r="190" spans="1:5" x14ac:dyDescent="0.25">
      <c r="A190">
        <v>187</v>
      </c>
      <c r="B190" s="32">
        <f>VLOOKUP(A190,DATA!$C$2:$H$347,2,0)</f>
        <v>10102</v>
      </c>
      <c r="C190" s="32" t="str">
        <f>VLOOKUP(A190,DATA!$C$2:$H$347,3,0)</f>
        <v>CALBUCO</v>
      </c>
      <c r="D190" s="33">
        <f>VLOOKUP(A190,DATA!$C$2:$H$347,5,0)</f>
        <v>7850030</v>
      </c>
      <c r="E190" s="34">
        <f>VLOOKUP(A190,DATA!$C$2:$H$347,6,0)</f>
        <v>2021</v>
      </c>
    </row>
    <row r="191" spans="1:5" x14ac:dyDescent="0.25">
      <c r="A191">
        <v>188</v>
      </c>
      <c r="B191" s="32">
        <f>VLOOKUP(A191,DATA!$C$2:$H$347,2,0)</f>
        <v>9102</v>
      </c>
      <c r="C191" s="32" t="str">
        <f>VLOOKUP(A191,DATA!$C$2:$H$347,3,0)</f>
        <v>CARAHUE</v>
      </c>
      <c r="D191" s="33">
        <f>VLOOKUP(A191,DATA!$C$2:$H$347,5,0)</f>
        <v>7917418</v>
      </c>
      <c r="E191" s="34">
        <f>VLOOKUP(A191,DATA!$C$2:$H$347,6,0)</f>
        <v>2021</v>
      </c>
    </row>
    <row r="192" spans="1:5" x14ac:dyDescent="0.25">
      <c r="A192">
        <v>189</v>
      </c>
      <c r="B192" s="32">
        <f>VLOOKUP(A192,DATA!$C$2:$H$347,2,0)</f>
        <v>8313</v>
      </c>
      <c r="C192" s="32" t="str">
        <f>VLOOKUP(A192,DATA!$C$2:$H$347,3,0)</f>
        <v>YUMBEL</v>
      </c>
      <c r="D192" s="33">
        <f>VLOOKUP(A192,DATA!$C$2:$H$347,5,0)</f>
        <v>7953634</v>
      </c>
      <c r="E192" s="34">
        <f>VLOOKUP(A192,DATA!$C$2:$H$347,6,0)</f>
        <v>2021</v>
      </c>
    </row>
    <row r="193" spans="1:5" x14ac:dyDescent="0.25">
      <c r="A193">
        <v>190</v>
      </c>
      <c r="B193" s="32">
        <f>VLOOKUP(A193,DATA!$C$2:$H$347,2,0)</f>
        <v>6107</v>
      </c>
      <c r="C193" s="32" t="str">
        <f>VLOOKUP(A193,DATA!$C$2:$H$347,3,0)</f>
        <v>LAS CABRAS</v>
      </c>
      <c r="D193" s="33">
        <f>VLOOKUP(A193,DATA!$C$2:$H$347,5,0)</f>
        <v>8349183</v>
      </c>
      <c r="E193" s="34">
        <f>VLOOKUP(A193,DATA!$C$2:$H$347,6,0)</f>
        <v>2021</v>
      </c>
    </row>
    <row r="194" spans="1:5" x14ac:dyDescent="0.25">
      <c r="A194">
        <v>191</v>
      </c>
      <c r="B194" s="32">
        <f>VLOOKUP(A194,DATA!$C$2:$H$347,2,0)</f>
        <v>4204</v>
      </c>
      <c r="C194" s="32" t="str">
        <f>VLOOKUP(A194,DATA!$C$2:$H$347,3,0)</f>
        <v>SALAMANCA</v>
      </c>
      <c r="D194" s="33">
        <f>VLOOKUP(A194,DATA!$C$2:$H$347,5,0)</f>
        <v>8373210</v>
      </c>
      <c r="E194" s="34">
        <f>VLOOKUP(A194,DATA!$C$2:$H$347,6,0)</f>
        <v>2021</v>
      </c>
    </row>
    <row r="195" spans="1:5" x14ac:dyDescent="0.25">
      <c r="A195">
        <v>192</v>
      </c>
      <c r="B195" s="32">
        <f>VLOOKUP(A195,DATA!$C$2:$H$347,2,0)</f>
        <v>13603</v>
      </c>
      <c r="C195" s="32" t="str">
        <f>VLOOKUP(A195,DATA!$C$2:$H$347,3,0)</f>
        <v>ISLA DE MAIPO</v>
      </c>
      <c r="D195" s="33">
        <f>VLOOKUP(A195,DATA!$C$2:$H$347,5,0)</f>
        <v>8399065</v>
      </c>
      <c r="E195" s="34">
        <f>VLOOKUP(A195,DATA!$C$2:$H$347,6,0)</f>
        <v>2021</v>
      </c>
    </row>
    <row r="196" spans="1:5" x14ac:dyDescent="0.25">
      <c r="A196">
        <v>193</v>
      </c>
      <c r="B196" s="32">
        <f>VLOOKUP(A196,DATA!$C$2:$H$347,2,0)</f>
        <v>9202</v>
      </c>
      <c r="C196" s="32" t="str">
        <f>VLOOKUP(A196,DATA!$C$2:$H$347,3,0)</f>
        <v>COLLIPULLI</v>
      </c>
      <c r="D196" s="33">
        <f>VLOOKUP(A196,DATA!$C$2:$H$347,5,0)</f>
        <v>8461757</v>
      </c>
      <c r="E196" s="34">
        <f>VLOOKUP(A196,DATA!$C$2:$H$347,6,0)</f>
        <v>2021</v>
      </c>
    </row>
    <row r="197" spans="1:5" x14ac:dyDescent="0.25">
      <c r="A197">
        <v>194</v>
      </c>
      <c r="B197" s="32">
        <f>VLOOKUP(A197,DATA!$C$2:$H$347,2,0)</f>
        <v>13202</v>
      </c>
      <c r="C197" s="32" t="str">
        <f>VLOOKUP(A197,DATA!$C$2:$H$347,3,0)</f>
        <v>PIRQUE</v>
      </c>
      <c r="D197" s="33">
        <f>VLOOKUP(A197,DATA!$C$2:$H$347,5,0)</f>
        <v>8467523</v>
      </c>
      <c r="E197" s="34">
        <f>VLOOKUP(A197,DATA!$C$2:$H$347,6,0)</f>
        <v>2021</v>
      </c>
    </row>
    <row r="198" spans="1:5" x14ac:dyDescent="0.25">
      <c r="A198">
        <v>195</v>
      </c>
      <c r="B198" s="32">
        <f>VLOOKUP(A198,DATA!$C$2:$H$347,2,0)</f>
        <v>5401</v>
      </c>
      <c r="C198" s="32" t="str">
        <f>VLOOKUP(A198,DATA!$C$2:$H$347,3,0)</f>
        <v>LA LIGUA</v>
      </c>
      <c r="D198" s="33">
        <f>VLOOKUP(A198,DATA!$C$2:$H$347,5,0)</f>
        <v>8498245</v>
      </c>
      <c r="E198" s="34">
        <f>VLOOKUP(A198,DATA!$C$2:$H$347,6,0)</f>
        <v>2021</v>
      </c>
    </row>
    <row r="199" spans="1:5" x14ac:dyDescent="0.25">
      <c r="A199">
        <v>196</v>
      </c>
      <c r="B199" s="32">
        <f>VLOOKUP(A199,DATA!$C$2:$H$347,2,0)</f>
        <v>4106</v>
      </c>
      <c r="C199" s="32" t="str">
        <f>VLOOKUP(A199,DATA!$C$2:$H$347,3,0)</f>
        <v>VICUÑA</v>
      </c>
      <c r="D199" s="33">
        <f>VLOOKUP(A199,DATA!$C$2:$H$347,5,0)</f>
        <v>8641620</v>
      </c>
      <c r="E199" s="34">
        <f>VLOOKUP(A199,DATA!$C$2:$H$347,6,0)</f>
        <v>2021</v>
      </c>
    </row>
    <row r="200" spans="1:5" x14ac:dyDescent="0.25">
      <c r="A200">
        <v>197</v>
      </c>
      <c r="B200" s="32">
        <f>VLOOKUP(A200,DATA!$C$2:$H$347,2,0)</f>
        <v>16107</v>
      </c>
      <c r="C200" s="32" t="str">
        <f>VLOOKUP(A200,DATA!$C$2:$H$347,3,0)</f>
        <v>QUILLÓN</v>
      </c>
      <c r="D200" s="33">
        <f>VLOOKUP(A200,DATA!$C$2:$H$347,5,0)</f>
        <v>8685076</v>
      </c>
      <c r="E200" s="34">
        <f>VLOOKUP(A200,DATA!$C$2:$H$347,6,0)</f>
        <v>2021</v>
      </c>
    </row>
    <row r="201" spans="1:5" x14ac:dyDescent="0.25">
      <c r="A201">
        <v>198</v>
      </c>
      <c r="B201" s="32">
        <f>VLOOKUP(A201,DATA!$C$2:$H$347,2,0)</f>
        <v>13602</v>
      </c>
      <c r="C201" s="32" t="str">
        <f>VLOOKUP(A201,DATA!$C$2:$H$347,3,0)</f>
        <v>EL MONTE</v>
      </c>
      <c r="D201" s="33">
        <f>VLOOKUP(A201,DATA!$C$2:$H$347,5,0)</f>
        <v>8700065</v>
      </c>
      <c r="E201" s="34">
        <f>VLOOKUP(A201,DATA!$C$2:$H$347,6,0)</f>
        <v>2021</v>
      </c>
    </row>
    <row r="202" spans="1:5" x14ac:dyDescent="0.25">
      <c r="A202">
        <v>199</v>
      </c>
      <c r="B202" s="32">
        <f>VLOOKUP(A202,DATA!$C$2:$H$347,2,0)</f>
        <v>16302</v>
      </c>
      <c r="C202" s="32" t="str">
        <f>VLOOKUP(A202,DATA!$C$2:$H$347,3,0)</f>
        <v>COIHUECO</v>
      </c>
      <c r="D202" s="33">
        <f>VLOOKUP(A202,DATA!$C$2:$H$347,5,0)</f>
        <v>8742887</v>
      </c>
      <c r="E202" s="34">
        <f>VLOOKUP(A202,DATA!$C$2:$H$347,6,0)</f>
        <v>2021</v>
      </c>
    </row>
    <row r="203" spans="1:5" x14ac:dyDescent="0.25">
      <c r="A203">
        <v>200</v>
      </c>
      <c r="B203" s="32">
        <f>VLOOKUP(A203,DATA!$C$2:$H$347,2,0)</f>
        <v>9211</v>
      </c>
      <c r="C203" s="32" t="str">
        <f>VLOOKUP(A203,DATA!$C$2:$H$347,3,0)</f>
        <v>VICTORIA</v>
      </c>
      <c r="D203" s="33">
        <f>VLOOKUP(A203,DATA!$C$2:$H$347,5,0)</f>
        <v>8743021</v>
      </c>
      <c r="E203" s="34">
        <f>VLOOKUP(A203,DATA!$C$2:$H$347,6,0)</f>
        <v>2021</v>
      </c>
    </row>
    <row r="204" spans="1:5" x14ac:dyDescent="0.25">
      <c r="A204">
        <v>201</v>
      </c>
      <c r="B204" s="32">
        <f>VLOOKUP(A204,DATA!$C$2:$H$347,2,0)</f>
        <v>5602</v>
      </c>
      <c r="C204" s="32" t="str">
        <f>VLOOKUP(A204,DATA!$C$2:$H$347,3,0)</f>
        <v>ALGARROBO</v>
      </c>
      <c r="D204" s="33">
        <f>VLOOKUP(A204,DATA!$C$2:$H$347,5,0)</f>
        <v>8813921</v>
      </c>
      <c r="E204" s="34">
        <f>VLOOKUP(A204,DATA!$C$2:$H$347,6,0)</f>
        <v>2021</v>
      </c>
    </row>
    <row r="205" spans="1:5" x14ac:dyDescent="0.25">
      <c r="A205">
        <v>202</v>
      </c>
      <c r="B205" s="32">
        <f>VLOOKUP(A205,DATA!$C$2:$H$347,2,0)</f>
        <v>11201</v>
      </c>
      <c r="C205" s="32" t="str">
        <f>VLOOKUP(A205,DATA!$C$2:$H$347,3,0)</f>
        <v>AYSÉN</v>
      </c>
      <c r="D205" s="33">
        <f>VLOOKUP(A205,DATA!$C$2:$H$347,5,0)</f>
        <v>8816639</v>
      </c>
      <c r="E205" s="34">
        <f>VLOOKUP(A205,DATA!$C$2:$H$347,6,0)</f>
        <v>2021</v>
      </c>
    </row>
    <row r="206" spans="1:5" x14ac:dyDescent="0.25">
      <c r="A206">
        <v>203</v>
      </c>
      <c r="B206" s="32">
        <f>VLOOKUP(A206,DATA!$C$2:$H$347,2,0)</f>
        <v>7403</v>
      </c>
      <c r="C206" s="32" t="str">
        <f>VLOOKUP(A206,DATA!$C$2:$H$347,3,0)</f>
        <v>LONGAVÍ</v>
      </c>
      <c r="D206" s="33">
        <f>VLOOKUP(A206,DATA!$C$2:$H$347,5,0)</f>
        <v>8845265</v>
      </c>
      <c r="E206" s="34">
        <f>VLOOKUP(A206,DATA!$C$2:$H$347,6,0)</f>
        <v>2021</v>
      </c>
    </row>
    <row r="207" spans="1:5" x14ac:dyDescent="0.25">
      <c r="A207">
        <v>204</v>
      </c>
      <c r="B207" s="32">
        <f>VLOOKUP(A207,DATA!$C$2:$H$347,2,0)</f>
        <v>13504</v>
      </c>
      <c r="C207" s="32" t="str">
        <f>VLOOKUP(A207,DATA!$C$2:$H$347,3,0)</f>
        <v>MARÍA PINTO</v>
      </c>
      <c r="D207" s="33">
        <f>VLOOKUP(A207,DATA!$C$2:$H$347,5,0)</f>
        <v>8858653</v>
      </c>
      <c r="E207" s="34">
        <f>VLOOKUP(A207,DATA!$C$2:$H$347,6,0)</f>
        <v>2021</v>
      </c>
    </row>
    <row r="208" spans="1:5" x14ac:dyDescent="0.25">
      <c r="A208">
        <v>205</v>
      </c>
      <c r="B208" s="32">
        <f>VLOOKUP(A208,DATA!$C$2:$H$347,2,0)</f>
        <v>13503</v>
      </c>
      <c r="C208" s="32" t="str">
        <f>VLOOKUP(A208,DATA!$C$2:$H$347,3,0)</f>
        <v>CURACAVÍ</v>
      </c>
      <c r="D208" s="33">
        <f>VLOOKUP(A208,DATA!$C$2:$H$347,5,0)</f>
        <v>8865281</v>
      </c>
      <c r="E208" s="34">
        <f>VLOOKUP(A208,DATA!$C$2:$H$347,6,0)</f>
        <v>2021</v>
      </c>
    </row>
    <row r="209" spans="1:5" x14ac:dyDescent="0.25">
      <c r="A209">
        <v>206</v>
      </c>
      <c r="B209" s="32">
        <f>VLOOKUP(A209,DATA!$C$2:$H$347,2,0)</f>
        <v>7105</v>
      </c>
      <c r="C209" s="32" t="str">
        <f>VLOOKUP(A209,DATA!$C$2:$H$347,3,0)</f>
        <v>MAULE</v>
      </c>
      <c r="D209" s="33">
        <f>VLOOKUP(A209,DATA!$C$2:$H$347,5,0)</f>
        <v>8891500</v>
      </c>
      <c r="E209" s="34">
        <f>VLOOKUP(A209,DATA!$C$2:$H$347,6,0)</f>
        <v>2021</v>
      </c>
    </row>
    <row r="210" spans="1:5" x14ac:dyDescent="0.25">
      <c r="A210">
        <v>207</v>
      </c>
      <c r="B210" s="32">
        <f>VLOOKUP(A210,DATA!$C$2:$H$347,2,0)</f>
        <v>2102</v>
      </c>
      <c r="C210" s="32" t="str">
        <f>VLOOKUP(A210,DATA!$C$2:$H$347,3,0)</f>
        <v>MEJILLONES</v>
      </c>
      <c r="D210" s="33">
        <f>VLOOKUP(A210,DATA!$C$2:$H$347,5,0)</f>
        <v>8953429</v>
      </c>
      <c r="E210" s="34">
        <f>VLOOKUP(A210,DATA!$C$2:$H$347,6,0)</f>
        <v>2021</v>
      </c>
    </row>
    <row r="211" spans="1:5" x14ac:dyDescent="0.25">
      <c r="A211">
        <v>208</v>
      </c>
      <c r="B211" s="32">
        <f>VLOOKUP(A211,DATA!$C$2:$H$347,2,0)</f>
        <v>7108</v>
      </c>
      <c r="C211" s="32" t="str">
        <f>VLOOKUP(A211,DATA!$C$2:$H$347,3,0)</f>
        <v>RÍO CLARO</v>
      </c>
      <c r="D211" s="33">
        <f>VLOOKUP(A211,DATA!$C$2:$H$347,5,0)</f>
        <v>9027890</v>
      </c>
      <c r="E211" s="34">
        <f>VLOOKUP(A211,DATA!$C$2:$H$347,6,0)</f>
        <v>2021</v>
      </c>
    </row>
    <row r="212" spans="1:5" x14ac:dyDescent="0.25">
      <c r="A212">
        <v>209</v>
      </c>
      <c r="B212" s="32">
        <f>VLOOKUP(A212,DATA!$C$2:$H$347,2,0)</f>
        <v>6303</v>
      </c>
      <c r="C212" s="32" t="str">
        <f>VLOOKUP(A212,DATA!$C$2:$H$347,3,0)</f>
        <v>CHIMBARONGO</v>
      </c>
      <c r="D212" s="33">
        <f>VLOOKUP(A212,DATA!$C$2:$H$347,5,0)</f>
        <v>9031567</v>
      </c>
      <c r="E212" s="34">
        <f>VLOOKUP(A212,DATA!$C$2:$H$347,6,0)</f>
        <v>2021</v>
      </c>
    </row>
    <row r="213" spans="1:5" x14ac:dyDescent="0.25">
      <c r="A213">
        <v>210</v>
      </c>
      <c r="B213" s="32">
        <f>VLOOKUP(A213,DATA!$C$2:$H$347,2,0)</f>
        <v>8203</v>
      </c>
      <c r="C213" s="32" t="str">
        <f>VLOOKUP(A213,DATA!$C$2:$H$347,3,0)</f>
        <v>CAÑETE</v>
      </c>
      <c r="D213" s="33">
        <f>VLOOKUP(A213,DATA!$C$2:$H$347,5,0)</f>
        <v>9055670</v>
      </c>
      <c r="E213" s="34">
        <f>VLOOKUP(A213,DATA!$C$2:$H$347,6,0)</f>
        <v>2021</v>
      </c>
    </row>
    <row r="214" spans="1:5" x14ac:dyDescent="0.25">
      <c r="A214">
        <v>211</v>
      </c>
      <c r="B214" s="32">
        <f>VLOOKUP(A214,DATA!$C$2:$H$347,2,0)</f>
        <v>4203</v>
      </c>
      <c r="C214" s="32" t="str">
        <f>VLOOKUP(A214,DATA!$C$2:$H$347,3,0)</f>
        <v>LOS VILOS</v>
      </c>
      <c r="D214" s="33">
        <f>VLOOKUP(A214,DATA!$C$2:$H$347,5,0)</f>
        <v>9375360</v>
      </c>
      <c r="E214" s="34">
        <f>VLOOKUP(A214,DATA!$C$2:$H$347,6,0)</f>
        <v>2021</v>
      </c>
    </row>
    <row r="215" spans="1:5" x14ac:dyDescent="0.25">
      <c r="A215">
        <v>212</v>
      </c>
      <c r="B215" s="32">
        <f>VLOOKUP(A215,DATA!$C$2:$H$347,2,0)</f>
        <v>10205</v>
      </c>
      <c r="C215" s="32" t="str">
        <f>VLOOKUP(A215,DATA!$C$2:$H$347,3,0)</f>
        <v>DALCAHUE</v>
      </c>
      <c r="D215" s="33">
        <f>VLOOKUP(A215,DATA!$C$2:$H$347,5,0)</f>
        <v>9413164</v>
      </c>
      <c r="E215" s="34">
        <f>VLOOKUP(A215,DATA!$C$2:$H$347,6,0)</f>
        <v>2021</v>
      </c>
    </row>
    <row r="216" spans="1:5" x14ac:dyDescent="0.25">
      <c r="A216">
        <v>213</v>
      </c>
      <c r="B216" s="32">
        <f>VLOOKUP(A216,DATA!$C$2:$H$347,2,0)</f>
        <v>3201</v>
      </c>
      <c r="C216" s="32" t="str">
        <f>VLOOKUP(A216,DATA!$C$2:$H$347,3,0)</f>
        <v>CHAÑARAL</v>
      </c>
      <c r="D216" s="33">
        <f>VLOOKUP(A216,DATA!$C$2:$H$347,5,0)</f>
        <v>9453373</v>
      </c>
      <c r="E216" s="34">
        <f>VLOOKUP(A216,DATA!$C$2:$H$347,6,0)</f>
        <v>2021</v>
      </c>
    </row>
    <row r="217" spans="1:5" x14ac:dyDescent="0.25">
      <c r="A217">
        <v>214</v>
      </c>
      <c r="B217" s="32">
        <f>VLOOKUP(A217,DATA!$C$2:$H$347,2,0)</f>
        <v>9111</v>
      </c>
      <c r="C217" s="32" t="str">
        <f>VLOOKUP(A217,DATA!$C$2:$H$347,3,0)</f>
        <v>NUEVA IMPERIAL</v>
      </c>
      <c r="D217" s="33">
        <f>VLOOKUP(A217,DATA!$C$2:$H$347,5,0)</f>
        <v>9464536</v>
      </c>
      <c r="E217" s="34">
        <f>VLOOKUP(A217,DATA!$C$2:$H$347,6,0)</f>
        <v>2021</v>
      </c>
    </row>
    <row r="218" spans="1:5" x14ac:dyDescent="0.25">
      <c r="A218">
        <v>215</v>
      </c>
      <c r="B218" s="32">
        <f>VLOOKUP(A218,DATA!$C$2:$H$347,2,0)</f>
        <v>8303</v>
      </c>
      <c r="C218" s="32" t="str">
        <f>VLOOKUP(A218,DATA!$C$2:$H$347,3,0)</f>
        <v>CABRERO</v>
      </c>
      <c r="D218" s="33">
        <f>VLOOKUP(A218,DATA!$C$2:$H$347,5,0)</f>
        <v>9496968</v>
      </c>
      <c r="E218" s="34">
        <f>VLOOKUP(A218,DATA!$C$2:$H$347,6,0)</f>
        <v>2021</v>
      </c>
    </row>
    <row r="219" spans="1:5" x14ac:dyDescent="0.25">
      <c r="A219">
        <v>216</v>
      </c>
      <c r="B219" s="32">
        <f>VLOOKUP(A219,DATA!$C$2:$H$347,2,0)</f>
        <v>14201</v>
      </c>
      <c r="C219" s="32" t="str">
        <f>VLOOKUP(A219,DATA!$C$2:$H$347,3,0)</f>
        <v>LA UNIÓN</v>
      </c>
      <c r="D219" s="33">
        <f>VLOOKUP(A219,DATA!$C$2:$H$347,5,0)</f>
        <v>9570131</v>
      </c>
      <c r="E219" s="34">
        <f>VLOOKUP(A219,DATA!$C$2:$H$347,6,0)</f>
        <v>2021</v>
      </c>
    </row>
    <row r="220" spans="1:5" x14ac:dyDescent="0.25">
      <c r="A220">
        <v>217</v>
      </c>
      <c r="B220" s="32">
        <f>VLOOKUP(A220,DATA!$C$2:$H$347,2,0)</f>
        <v>2203</v>
      </c>
      <c r="C220" s="32" t="str">
        <f>VLOOKUP(A220,DATA!$C$2:$H$347,3,0)</f>
        <v>SAN PEDRO DE ATACAMA</v>
      </c>
      <c r="D220" s="33">
        <f>VLOOKUP(A220,DATA!$C$2:$H$347,5,0)</f>
        <v>9783839</v>
      </c>
      <c r="E220" s="34">
        <f>VLOOKUP(A220,DATA!$C$2:$H$347,6,0)</f>
        <v>2021</v>
      </c>
    </row>
    <row r="221" spans="1:5" x14ac:dyDescent="0.25">
      <c r="A221">
        <v>218</v>
      </c>
      <c r="B221" s="32">
        <f>VLOOKUP(A221,DATA!$C$2:$H$347,2,0)</f>
        <v>3103</v>
      </c>
      <c r="C221" s="32" t="str">
        <f>VLOOKUP(A221,DATA!$C$2:$H$347,3,0)</f>
        <v>TIERRA AMARILLA</v>
      </c>
      <c r="D221" s="33">
        <f>VLOOKUP(A221,DATA!$C$2:$H$347,5,0)</f>
        <v>9839003</v>
      </c>
      <c r="E221" s="34">
        <f>VLOOKUP(A221,DATA!$C$2:$H$347,6,0)</f>
        <v>2021</v>
      </c>
    </row>
    <row r="222" spans="1:5" x14ac:dyDescent="0.25">
      <c r="A222">
        <v>219</v>
      </c>
      <c r="B222" s="32">
        <f>VLOOKUP(A222,DATA!$C$2:$H$347,2,0)</f>
        <v>7201</v>
      </c>
      <c r="C222" s="32" t="str">
        <f>VLOOKUP(A222,DATA!$C$2:$H$347,3,0)</f>
        <v>CAUQUENES</v>
      </c>
      <c r="D222" s="33">
        <f>VLOOKUP(A222,DATA!$C$2:$H$347,5,0)</f>
        <v>9868221</v>
      </c>
      <c r="E222" s="34">
        <f>VLOOKUP(A222,DATA!$C$2:$H$347,6,0)</f>
        <v>2021</v>
      </c>
    </row>
    <row r="223" spans="1:5" x14ac:dyDescent="0.25">
      <c r="A223">
        <v>220</v>
      </c>
      <c r="B223" s="32">
        <f>VLOOKUP(A223,DATA!$C$2:$H$347,2,0)</f>
        <v>7304</v>
      </c>
      <c r="C223" s="32" t="str">
        <f>VLOOKUP(A223,DATA!$C$2:$H$347,3,0)</f>
        <v>MOLINA</v>
      </c>
      <c r="D223" s="33">
        <f>VLOOKUP(A223,DATA!$C$2:$H$347,5,0)</f>
        <v>10013668</v>
      </c>
      <c r="E223" s="34">
        <f>VLOOKUP(A223,DATA!$C$2:$H$347,6,0)</f>
        <v>2021</v>
      </c>
    </row>
    <row r="224" spans="1:5" x14ac:dyDescent="0.25">
      <c r="A224">
        <v>221</v>
      </c>
      <c r="B224" s="32">
        <f>VLOOKUP(A224,DATA!$C$2:$H$347,2,0)</f>
        <v>5502</v>
      </c>
      <c r="C224" s="32" t="str">
        <f>VLOOKUP(A224,DATA!$C$2:$H$347,3,0)</f>
        <v>CALERA</v>
      </c>
      <c r="D224" s="33">
        <f>VLOOKUP(A224,DATA!$C$2:$H$347,5,0)</f>
        <v>10226649</v>
      </c>
      <c r="E224" s="34">
        <f>VLOOKUP(A224,DATA!$C$2:$H$347,6,0)</f>
        <v>2021</v>
      </c>
    </row>
    <row r="225" spans="1:5" x14ac:dyDescent="0.25">
      <c r="A225">
        <v>222</v>
      </c>
      <c r="B225" s="32">
        <f>VLOOKUP(A225,DATA!$C$2:$H$347,2,0)</f>
        <v>8202</v>
      </c>
      <c r="C225" s="32" t="str">
        <f>VLOOKUP(A225,DATA!$C$2:$H$347,3,0)</f>
        <v>ARAUCO</v>
      </c>
      <c r="D225" s="33">
        <f>VLOOKUP(A225,DATA!$C$2:$H$347,5,0)</f>
        <v>10230969</v>
      </c>
      <c r="E225" s="34">
        <f>VLOOKUP(A225,DATA!$C$2:$H$347,6,0)</f>
        <v>2021</v>
      </c>
    </row>
    <row r="226" spans="1:5" x14ac:dyDescent="0.25">
      <c r="A226">
        <v>223</v>
      </c>
      <c r="B226" s="32">
        <f>VLOOKUP(A226,DATA!$C$2:$H$347,2,0)</f>
        <v>7402</v>
      </c>
      <c r="C226" s="32" t="str">
        <f>VLOOKUP(A226,DATA!$C$2:$H$347,3,0)</f>
        <v>COLBÚN</v>
      </c>
      <c r="D226" s="33">
        <f>VLOOKUP(A226,DATA!$C$2:$H$347,5,0)</f>
        <v>10320642</v>
      </c>
      <c r="E226" s="34">
        <f>VLOOKUP(A226,DATA!$C$2:$H$347,6,0)</f>
        <v>2021</v>
      </c>
    </row>
    <row r="227" spans="1:5" x14ac:dyDescent="0.25">
      <c r="A227">
        <v>224</v>
      </c>
      <c r="B227" s="32">
        <f>VLOOKUP(A227,DATA!$C$2:$H$347,2,0)</f>
        <v>6117</v>
      </c>
      <c r="C227" s="32" t="str">
        <f>VLOOKUP(A227,DATA!$C$2:$H$347,3,0)</f>
        <v>SAN VICENTE</v>
      </c>
      <c r="D227" s="33">
        <f>VLOOKUP(A227,DATA!$C$2:$H$347,5,0)</f>
        <v>10403759</v>
      </c>
      <c r="E227" s="34">
        <f>VLOOKUP(A227,DATA!$C$2:$H$347,6,0)</f>
        <v>2021</v>
      </c>
    </row>
    <row r="228" spans="1:5" x14ac:dyDescent="0.25">
      <c r="A228">
        <v>225</v>
      </c>
      <c r="B228" s="32">
        <f>VLOOKUP(A228,DATA!$C$2:$H$347,2,0)</f>
        <v>7109</v>
      </c>
      <c r="C228" s="32" t="str">
        <f>VLOOKUP(A228,DATA!$C$2:$H$347,3,0)</f>
        <v>SAN CLEMENTE</v>
      </c>
      <c r="D228" s="33">
        <f>VLOOKUP(A228,DATA!$C$2:$H$347,5,0)</f>
        <v>10438287</v>
      </c>
      <c r="E228" s="34">
        <f>VLOOKUP(A228,DATA!$C$2:$H$347,6,0)</f>
        <v>2021</v>
      </c>
    </row>
    <row r="229" spans="1:5" x14ac:dyDescent="0.25">
      <c r="A229">
        <v>226</v>
      </c>
      <c r="B229" s="32">
        <f>VLOOKUP(A229,DATA!$C$2:$H$347,2,0)</f>
        <v>8107</v>
      </c>
      <c r="C229" s="32" t="str">
        <f>VLOOKUP(A229,DATA!$C$2:$H$347,3,0)</f>
        <v>PENCO</v>
      </c>
      <c r="D229" s="33">
        <f>VLOOKUP(A229,DATA!$C$2:$H$347,5,0)</f>
        <v>10464951</v>
      </c>
      <c r="E229" s="34">
        <f>VLOOKUP(A229,DATA!$C$2:$H$347,6,0)</f>
        <v>2021</v>
      </c>
    </row>
    <row r="230" spans="1:5" x14ac:dyDescent="0.25">
      <c r="A230">
        <v>227</v>
      </c>
      <c r="B230" s="32">
        <f>VLOOKUP(A230,DATA!$C$2:$H$347,2,0)</f>
        <v>7404</v>
      </c>
      <c r="C230" s="32" t="str">
        <f>VLOOKUP(A230,DATA!$C$2:$H$347,3,0)</f>
        <v>PARRAL</v>
      </c>
      <c r="D230" s="33">
        <f>VLOOKUP(A230,DATA!$C$2:$H$347,5,0)</f>
        <v>10470071</v>
      </c>
      <c r="E230" s="34">
        <f>VLOOKUP(A230,DATA!$C$2:$H$347,6,0)</f>
        <v>2021</v>
      </c>
    </row>
    <row r="231" spans="1:5" x14ac:dyDescent="0.25">
      <c r="A231">
        <v>228</v>
      </c>
      <c r="B231" s="32">
        <f>VLOOKUP(A231,DATA!$C$2:$H$347,2,0)</f>
        <v>7406</v>
      </c>
      <c r="C231" s="32" t="str">
        <f>VLOOKUP(A231,DATA!$C$2:$H$347,3,0)</f>
        <v>SAN JAVIER</v>
      </c>
      <c r="D231" s="33">
        <f>VLOOKUP(A231,DATA!$C$2:$H$347,5,0)</f>
        <v>10547338</v>
      </c>
      <c r="E231" s="34">
        <f>VLOOKUP(A231,DATA!$C$2:$H$347,6,0)</f>
        <v>2021</v>
      </c>
    </row>
    <row r="232" spans="1:5" x14ac:dyDescent="0.25">
      <c r="A232">
        <v>229</v>
      </c>
      <c r="B232" s="32">
        <f>VLOOKUP(A232,DATA!$C$2:$H$347,2,0)</f>
        <v>5102</v>
      </c>
      <c r="C232" s="32" t="str">
        <f>VLOOKUP(A232,DATA!$C$2:$H$347,3,0)</f>
        <v>CASABLANCA</v>
      </c>
      <c r="D232" s="33">
        <f>VLOOKUP(A232,DATA!$C$2:$H$347,5,0)</f>
        <v>10682139</v>
      </c>
      <c r="E232" s="34">
        <f>VLOOKUP(A232,DATA!$C$2:$H$347,6,0)</f>
        <v>2021</v>
      </c>
    </row>
    <row r="233" spans="1:5" x14ac:dyDescent="0.25">
      <c r="A233">
        <v>230</v>
      </c>
      <c r="B233" s="32">
        <f>VLOOKUP(A233,DATA!$C$2:$H$347,2,0)</f>
        <v>6204</v>
      </c>
      <c r="C233" s="32" t="str">
        <f>VLOOKUP(A233,DATA!$C$2:$H$347,3,0)</f>
        <v>MARCHIHUE</v>
      </c>
      <c r="D233" s="33">
        <f>VLOOKUP(A233,DATA!$C$2:$H$347,5,0)</f>
        <v>10754784</v>
      </c>
      <c r="E233" s="34">
        <f>VLOOKUP(A233,DATA!$C$2:$H$347,6,0)</f>
        <v>2021</v>
      </c>
    </row>
    <row r="234" spans="1:5" x14ac:dyDescent="0.25">
      <c r="A234">
        <v>231</v>
      </c>
      <c r="B234" s="32">
        <f>VLOOKUP(A234,DATA!$C$2:$H$347,2,0)</f>
        <v>10203</v>
      </c>
      <c r="C234" s="32" t="str">
        <f>VLOOKUP(A234,DATA!$C$2:$H$347,3,0)</f>
        <v>CHONCHI</v>
      </c>
      <c r="D234" s="33">
        <f>VLOOKUP(A234,DATA!$C$2:$H$347,5,0)</f>
        <v>10772094</v>
      </c>
      <c r="E234" s="34">
        <f>VLOOKUP(A234,DATA!$C$2:$H$347,6,0)</f>
        <v>2021</v>
      </c>
    </row>
    <row r="235" spans="1:5" x14ac:dyDescent="0.25">
      <c r="A235">
        <v>232</v>
      </c>
      <c r="B235" s="32">
        <f>VLOOKUP(A235,DATA!$C$2:$H$347,2,0)</f>
        <v>5802</v>
      </c>
      <c r="C235" s="32" t="str">
        <f>VLOOKUP(A235,DATA!$C$2:$H$347,3,0)</f>
        <v>LIMACHE</v>
      </c>
      <c r="D235" s="33">
        <f>VLOOKUP(A235,DATA!$C$2:$H$347,5,0)</f>
        <v>10814476</v>
      </c>
      <c r="E235" s="34">
        <f>VLOOKUP(A235,DATA!$C$2:$H$347,6,0)</f>
        <v>2021</v>
      </c>
    </row>
    <row r="236" spans="1:5" x14ac:dyDescent="0.25">
      <c r="A236">
        <v>233</v>
      </c>
      <c r="B236" s="32">
        <f>VLOOKUP(A236,DATA!$C$2:$H$347,2,0)</f>
        <v>3102</v>
      </c>
      <c r="C236" s="32" t="str">
        <f>VLOOKUP(A236,DATA!$C$2:$H$347,3,0)</f>
        <v>CALDERA</v>
      </c>
      <c r="D236" s="33">
        <f>VLOOKUP(A236,DATA!$C$2:$H$347,5,0)</f>
        <v>10937812</v>
      </c>
      <c r="E236" s="34">
        <f>VLOOKUP(A236,DATA!$C$2:$H$347,6,0)</f>
        <v>2021</v>
      </c>
    </row>
    <row r="237" spans="1:5" x14ac:dyDescent="0.25">
      <c r="A237">
        <v>234</v>
      </c>
      <c r="B237" s="32">
        <f>VLOOKUP(A237,DATA!$C$2:$H$347,2,0)</f>
        <v>5105</v>
      </c>
      <c r="C237" s="32" t="str">
        <f>VLOOKUP(A237,DATA!$C$2:$H$347,3,0)</f>
        <v>PUCHUNCAVÍ</v>
      </c>
      <c r="D237" s="33">
        <f>VLOOKUP(A237,DATA!$C$2:$H$347,5,0)</f>
        <v>11085666</v>
      </c>
      <c r="E237" s="34">
        <f>VLOOKUP(A237,DATA!$C$2:$H$347,6,0)</f>
        <v>2021</v>
      </c>
    </row>
    <row r="238" spans="1:5" x14ac:dyDescent="0.25">
      <c r="A238">
        <v>235</v>
      </c>
      <c r="B238" s="32">
        <f>VLOOKUP(A238,DATA!$C$2:$H$347,2,0)</f>
        <v>6310</v>
      </c>
      <c r="C238" s="32" t="str">
        <f>VLOOKUP(A238,DATA!$C$2:$H$347,3,0)</f>
        <v>SANTA CRUZ</v>
      </c>
      <c r="D238" s="33">
        <f>VLOOKUP(A238,DATA!$C$2:$H$347,5,0)</f>
        <v>11112117</v>
      </c>
      <c r="E238" s="34">
        <f>VLOOKUP(A238,DATA!$C$2:$H$347,6,0)</f>
        <v>2021</v>
      </c>
    </row>
    <row r="239" spans="1:5" x14ac:dyDescent="0.25">
      <c r="A239">
        <v>236</v>
      </c>
      <c r="B239" s="32">
        <f>VLOOKUP(A239,DATA!$C$2:$H$347,2,0)</f>
        <v>6115</v>
      </c>
      <c r="C239" s="32" t="str">
        <f>VLOOKUP(A239,DATA!$C$2:$H$347,3,0)</f>
        <v>RENGO</v>
      </c>
      <c r="D239" s="33">
        <f>VLOOKUP(A239,DATA!$C$2:$H$347,5,0)</f>
        <v>11172291</v>
      </c>
      <c r="E239" s="34">
        <f>VLOOKUP(A239,DATA!$C$2:$H$347,6,0)</f>
        <v>2021</v>
      </c>
    </row>
    <row r="240" spans="1:5" x14ac:dyDescent="0.25">
      <c r="A240">
        <v>237</v>
      </c>
      <c r="B240" s="32">
        <f>VLOOKUP(A240,DATA!$C$2:$H$347,2,0)</f>
        <v>8205</v>
      </c>
      <c r="C240" s="32" t="str">
        <f>VLOOKUP(A240,DATA!$C$2:$H$347,3,0)</f>
        <v>CURANILAHUE</v>
      </c>
      <c r="D240" s="33">
        <f>VLOOKUP(A240,DATA!$C$2:$H$347,5,0)</f>
        <v>11400719</v>
      </c>
      <c r="E240" s="34">
        <f>VLOOKUP(A240,DATA!$C$2:$H$347,6,0)</f>
        <v>2021</v>
      </c>
    </row>
    <row r="241" spans="1:5" x14ac:dyDescent="0.25">
      <c r="A241">
        <v>238</v>
      </c>
      <c r="B241" s="32">
        <f>VLOOKUP(A241,DATA!$C$2:$H$347,2,0)</f>
        <v>9115</v>
      </c>
      <c r="C241" s="32" t="str">
        <f>VLOOKUP(A241,DATA!$C$2:$H$347,3,0)</f>
        <v>PUCÓN</v>
      </c>
      <c r="D241" s="33">
        <f>VLOOKUP(A241,DATA!$C$2:$H$347,5,0)</f>
        <v>11408499</v>
      </c>
      <c r="E241" s="34">
        <f>VLOOKUP(A241,DATA!$C$2:$H$347,6,0)</f>
        <v>2021</v>
      </c>
    </row>
    <row r="242" spans="1:5" x14ac:dyDescent="0.25">
      <c r="A242">
        <v>239</v>
      </c>
      <c r="B242" s="32">
        <f>VLOOKUP(A242,DATA!$C$2:$H$347,2,0)</f>
        <v>6110</v>
      </c>
      <c r="C242" s="32" t="str">
        <f>VLOOKUP(A242,DATA!$C$2:$H$347,3,0)</f>
        <v>MOSTAZAL</v>
      </c>
      <c r="D242" s="33">
        <f>VLOOKUP(A242,DATA!$C$2:$H$347,5,0)</f>
        <v>11639145</v>
      </c>
      <c r="E242" s="34">
        <f>VLOOKUP(A242,DATA!$C$2:$H$347,6,0)</f>
        <v>2021</v>
      </c>
    </row>
    <row r="243" spans="1:5" x14ac:dyDescent="0.25">
      <c r="A243">
        <v>240</v>
      </c>
      <c r="B243" s="32">
        <f>VLOOKUP(A243,DATA!$C$2:$H$347,2,0)</f>
        <v>6108</v>
      </c>
      <c r="C243" s="32" t="str">
        <f>VLOOKUP(A243,DATA!$C$2:$H$347,3,0)</f>
        <v>MACHALÍ</v>
      </c>
      <c r="D243" s="33">
        <f>VLOOKUP(A243,DATA!$C$2:$H$347,5,0)</f>
        <v>11663855</v>
      </c>
      <c r="E243" s="34">
        <f>VLOOKUP(A243,DATA!$C$2:$H$347,6,0)</f>
        <v>2021</v>
      </c>
    </row>
    <row r="244" spans="1:5" x14ac:dyDescent="0.25">
      <c r="A244">
        <v>241</v>
      </c>
      <c r="B244" s="32">
        <f>VLOOKUP(A244,DATA!$C$2:$H$347,2,0)</f>
        <v>13403</v>
      </c>
      <c r="C244" s="32" t="str">
        <f>VLOOKUP(A244,DATA!$C$2:$H$347,3,0)</f>
        <v>CALERA DE TANGO</v>
      </c>
      <c r="D244" s="33">
        <f>VLOOKUP(A244,DATA!$C$2:$H$347,5,0)</f>
        <v>11696087</v>
      </c>
      <c r="E244" s="34">
        <f>VLOOKUP(A244,DATA!$C$2:$H$347,6,0)</f>
        <v>2021</v>
      </c>
    </row>
    <row r="245" spans="1:5" x14ac:dyDescent="0.25">
      <c r="A245">
        <v>242</v>
      </c>
      <c r="B245" s="32">
        <f>VLOOKUP(A245,DATA!$C$2:$H$347,2,0)</f>
        <v>5302</v>
      </c>
      <c r="C245" s="32" t="str">
        <f>VLOOKUP(A245,DATA!$C$2:$H$347,3,0)</f>
        <v>CALLE LARGA</v>
      </c>
      <c r="D245" s="33">
        <f>VLOOKUP(A245,DATA!$C$2:$H$347,5,0)</f>
        <v>11716951</v>
      </c>
      <c r="E245" s="34">
        <f>VLOOKUP(A245,DATA!$C$2:$H$347,6,0)</f>
        <v>2021</v>
      </c>
    </row>
    <row r="246" spans="1:5" x14ac:dyDescent="0.25">
      <c r="A246">
        <v>243</v>
      </c>
      <c r="B246" s="32">
        <f>VLOOKUP(A246,DATA!$C$2:$H$347,2,0)</f>
        <v>3301</v>
      </c>
      <c r="C246" s="32" t="str">
        <f>VLOOKUP(A246,DATA!$C$2:$H$347,3,0)</f>
        <v>VALLENAR</v>
      </c>
      <c r="D246" s="33">
        <f>VLOOKUP(A246,DATA!$C$2:$H$347,5,0)</f>
        <v>11742278</v>
      </c>
      <c r="E246" s="34">
        <f>VLOOKUP(A246,DATA!$C$2:$H$347,6,0)</f>
        <v>2021</v>
      </c>
    </row>
    <row r="247" spans="1:5" x14ac:dyDescent="0.25">
      <c r="A247">
        <v>244</v>
      </c>
      <c r="B247" s="32">
        <f>VLOOKUP(A247,DATA!$C$2:$H$347,2,0)</f>
        <v>13604</v>
      </c>
      <c r="C247" s="32" t="str">
        <f>VLOOKUP(A247,DATA!$C$2:$H$347,3,0)</f>
        <v>PADRE HURTADO</v>
      </c>
      <c r="D247" s="33">
        <f>VLOOKUP(A247,DATA!$C$2:$H$347,5,0)</f>
        <v>12401928</v>
      </c>
      <c r="E247" s="34">
        <f>VLOOKUP(A247,DATA!$C$2:$H$347,6,0)</f>
        <v>2021</v>
      </c>
    </row>
    <row r="248" spans="1:5" x14ac:dyDescent="0.25">
      <c r="A248">
        <v>245</v>
      </c>
      <c r="B248" s="32">
        <f>VLOOKUP(A248,DATA!$C$2:$H$347,2,0)</f>
        <v>12401</v>
      </c>
      <c r="C248" s="32" t="str">
        <f>VLOOKUP(A248,DATA!$C$2:$H$347,3,0)</f>
        <v>NATALES</v>
      </c>
      <c r="D248" s="33">
        <f>VLOOKUP(A248,DATA!$C$2:$H$347,5,0)</f>
        <v>12512268</v>
      </c>
      <c r="E248" s="34">
        <f>VLOOKUP(A248,DATA!$C$2:$H$347,6,0)</f>
        <v>2021</v>
      </c>
    </row>
    <row r="249" spans="1:5" x14ac:dyDescent="0.25">
      <c r="A249">
        <v>246</v>
      </c>
      <c r="B249" s="32">
        <f>VLOOKUP(A249,DATA!$C$2:$H$347,2,0)</f>
        <v>1401</v>
      </c>
      <c r="C249" s="32" t="str">
        <f>VLOOKUP(A249,DATA!$C$2:$H$347,3,0)</f>
        <v>POZO ALMONTE</v>
      </c>
      <c r="D249" s="33">
        <f>VLOOKUP(A249,DATA!$C$2:$H$347,5,0)</f>
        <v>12719168</v>
      </c>
      <c r="E249" s="34">
        <f>VLOOKUP(A249,DATA!$C$2:$H$347,6,0)</f>
        <v>2021</v>
      </c>
    </row>
    <row r="250" spans="1:5" x14ac:dyDescent="0.25">
      <c r="A250">
        <v>247</v>
      </c>
      <c r="B250" s="32">
        <f>VLOOKUP(A250,DATA!$C$2:$H$347,2,0)</f>
        <v>6201</v>
      </c>
      <c r="C250" s="32" t="str">
        <f>VLOOKUP(A250,DATA!$C$2:$H$347,3,0)</f>
        <v>PICHILEMU</v>
      </c>
      <c r="D250" s="33">
        <f>VLOOKUP(A250,DATA!$C$2:$H$347,5,0)</f>
        <v>12773907</v>
      </c>
      <c r="E250" s="34">
        <f>VLOOKUP(A250,DATA!$C$2:$H$347,6,0)</f>
        <v>2021</v>
      </c>
    </row>
    <row r="251" spans="1:5" x14ac:dyDescent="0.25">
      <c r="A251">
        <v>248</v>
      </c>
      <c r="B251" s="32">
        <f>VLOOKUP(A251,DATA!$C$2:$H$347,2,0)</f>
        <v>10109</v>
      </c>
      <c r="C251" s="32" t="str">
        <f>VLOOKUP(A251,DATA!$C$2:$H$347,3,0)</f>
        <v>PUERTO VARAS</v>
      </c>
      <c r="D251" s="33">
        <f>VLOOKUP(A251,DATA!$C$2:$H$347,5,0)</f>
        <v>12939459</v>
      </c>
      <c r="E251" s="34">
        <f>VLOOKUP(A251,DATA!$C$2:$H$347,6,0)</f>
        <v>2021</v>
      </c>
    </row>
    <row r="252" spans="1:5" x14ac:dyDescent="0.25">
      <c r="A252">
        <v>249</v>
      </c>
      <c r="B252" s="32">
        <f>VLOOKUP(A252,DATA!$C$2:$H$347,2,0)</f>
        <v>13601</v>
      </c>
      <c r="C252" s="32" t="str">
        <f>VLOOKUP(A252,DATA!$C$2:$H$347,3,0)</f>
        <v>TALAGANTE</v>
      </c>
      <c r="D252" s="33">
        <f>VLOOKUP(A252,DATA!$C$2:$H$347,5,0)</f>
        <v>13212993</v>
      </c>
      <c r="E252" s="34">
        <f>VLOOKUP(A252,DATA!$C$2:$H$347,6,0)</f>
        <v>2021</v>
      </c>
    </row>
    <row r="253" spans="1:5" x14ac:dyDescent="0.25">
      <c r="A253">
        <v>250</v>
      </c>
      <c r="B253" s="32">
        <f>VLOOKUP(A253,DATA!$C$2:$H$347,2,0)</f>
        <v>5603</v>
      </c>
      <c r="C253" s="32" t="str">
        <f>VLOOKUP(A253,DATA!$C$2:$H$347,3,0)</f>
        <v>CARTAGENA</v>
      </c>
      <c r="D253" s="33">
        <f>VLOOKUP(A253,DATA!$C$2:$H$347,5,0)</f>
        <v>13215520</v>
      </c>
      <c r="E253" s="34">
        <f>VLOOKUP(A253,DATA!$C$2:$H$347,6,0)</f>
        <v>2021</v>
      </c>
    </row>
    <row r="254" spans="1:5" x14ac:dyDescent="0.25">
      <c r="A254">
        <v>251</v>
      </c>
      <c r="B254" s="32">
        <f>VLOOKUP(A254,DATA!$C$2:$H$347,2,0)</f>
        <v>5605</v>
      </c>
      <c r="C254" s="32" t="str">
        <f>VLOOKUP(A254,DATA!$C$2:$H$347,3,0)</f>
        <v>EL TABO</v>
      </c>
      <c r="D254" s="33">
        <f>VLOOKUP(A254,DATA!$C$2:$H$347,5,0)</f>
        <v>13217173</v>
      </c>
      <c r="E254" s="34">
        <f>VLOOKUP(A254,DATA!$C$2:$H$347,6,0)</f>
        <v>2021</v>
      </c>
    </row>
    <row r="255" spans="1:5" x14ac:dyDescent="0.25">
      <c r="A255">
        <v>252</v>
      </c>
      <c r="B255" s="32">
        <f>VLOOKUP(A255,DATA!$C$2:$H$347,2,0)</f>
        <v>5201</v>
      </c>
      <c r="C255" s="32" t="str">
        <f>VLOOKUP(A255,DATA!$C$2:$H$347,3,0)</f>
        <v>ISLA DE PASCUA</v>
      </c>
      <c r="D255" s="33">
        <f>VLOOKUP(A255,DATA!$C$2:$H$347,5,0)</f>
        <v>13424446</v>
      </c>
      <c r="E255" s="34">
        <f>VLOOKUP(A255,DATA!$C$2:$H$347,6,0)</f>
        <v>2021</v>
      </c>
    </row>
    <row r="256" spans="1:5" x14ac:dyDescent="0.25">
      <c r="A256">
        <v>253</v>
      </c>
      <c r="B256" s="32">
        <f>VLOOKUP(A256,DATA!$C$2:$H$347,2,0)</f>
        <v>5701</v>
      </c>
      <c r="C256" s="32" t="str">
        <f>VLOOKUP(A256,DATA!$C$2:$H$347,3,0)</f>
        <v>SAN FELIPE</v>
      </c>
      <c r="D256" s="33">
        <f>VLOOKUP(A256,DATA!$C$2:$H$347,5,0)</f>
        <v>14236431</v>
      </c>
      <c r="E256" s="34">
        <f>VLOOKUP(A256,DATA!$C$2:$H$347,6,0)</f>
        <v>2021</v>
      </c>
    </row>
    <row r="257" spans="1:5" x14ac:dyDescent="0.25">
      <c r="A257">
        <v>254</v>
      </c>
      <c r="B257" s="32">
        <f>VLOOKUP(A257,DATA!$C$2:$H$347,2,0)</f>
        <v>9201</v>
      </c>
      <c r="C257" s="32" t="str">
        <f>VLOOKUP(A257,DATA!$C$2:$H$347,3,0)</f>
        <v>ANGOL</v>
      </c>
      <c r="D257" s="33">
        <f>VLOOKUP(A257,DATA!$C$2:$H$347,5,0)</f>
        <v>14276715</v>
      </c>
      <c r="E257" s="34">
        <f>VLOOKUP(A257,DATA!$C$2:$H$347,6,0)</f>
        <v>2021</v>
      </c>
    </row>
    <row r="258" spans="1:5" x14ac:dyDescent="0.25">
      <c r="A258">
        <v>255</v>
      </c>
      <c r="B258" s="32">
        <f>VLOOKUP(A258,DATA!$C$2:$H$347,2,0)</f>
        <v>5301</v>
      </c>
      <c r="C258" s="32" t="str">
        <f>VLOOKUP(A258,DATA!$C$2:$H$347,3,0)</f>
        <v>LOS ANDES</v>
      </c>
      <c r="D258" s="33">
        <f>VLOOKUP(A258,DATA!$C$2:$H$347,5,0)</f>
        <v>14301295</v>
      </c>
      <c r="E258" s="34">
        <f>VLOOKUP(A258,DATA!$C$2:$H$347,6,0)</f>
        <v>2021</v>
      </c>
    </row>
    <row r="259" spans="1:5" x14ac:dyDescent="0.25">
      <c r="A259">
        <v>256</v>
      </c>
      <c r="B259" s="32">
        <f>VLOOKUP(A259,DATA!$C$2:$H$347,2,0)</f>
        <v>5103</v>
      </c>
      <c r="C259" s="32" t="str">
        <f>VLOOKUP(A259,DATA!$C$2:$H$347,3,0)</f>
        <v>CONCÓN</v>
      </c>
      <c r="D259" s="33">
        <f>VLOOKUP(A259,DATA!$C$2:$H$347,5,0)</f>
        <v>14408377</v>
      </c>
      <c r="E259" s="34">
        <f>VLOOKUP(A259,DATA!$C$2:$H$347,6,0)</f>
        <v>2021</v>
      </c>
    </row>
    <row r="260" spans="1:5" x14ac:dyDescent="0.25">
      <c r="A260">
        <v>257</v>
      </c>
      <c r="B260" s="32">
        <f>VLOOKUP(A260,DATA!$C$2:$H$347,2,0)</f>
        <v>9120</v>
      </c>
      <c r="C260" s="32" t="str">
        <f>VLOOKUP(A260,DATA!$C$2:$H$347,3,0)</f>
        <v>VILLARRICA</v>
      </c>
      <c r="D260" s="33">
        <f>VLOOKUP(A260,DATA!$C$2:$H$347,5,0)</f>
        <v>14424802</v>
      </c>
      <c r="E260" s="34">
        <f>VLOOKUP(A260,DATA!$C$2:$H$347,6,0)</f>
        <v>2021</v>
      </c>
    </row>
    <row r="261" spans="1:5" x14ac:dyDescent="0.25">
      <c r="A261">
        <v>258</v>
      </c>
      <c r="B261" s="32">
        <f>VLOOKUP(A261,DATA!$C$2:$H$347,2,0)</f>
        <v>13404</v>
      </c>
      <c r="C261" s="32" t="str">
        <f>VLOOKUP(A261,DATA!$C$2:$H$347,3,0)</f>
        <v>PAINE</v>
      </c>
      <c r="D261" s="33">
        <f>VLOOKUP(A261,DATA!$C$2:$H$347,5,0)</f>
        <v>14824889</v>
      </c>
      <c r="E261" s="34">
        <f>VLOOKUP(A261,DATA!$C$2:$H$347,6,0)</f>
        <v>2021</v>
      </c>
    </row>
    <row r="262" spans="1:5" x14ac:dyDescent="0.25">
      <c r="A262">
        <v>259</v>
      </c>
      <c r="B262" s="32">
        <f>VLOOKUP(A262,DATA!$C$2:$H$347,2,0)</f>
        <v>5107</v>
      </c>
      <c r="C262" s="32" t="str">
        <f>VLOOKUP(A262,DATA!$C$2:$H$347,3,0)</f>
        <v>QUINTERO</v>
      </c>
      <c r="D262" s="33">
        <f>VLOOKUP(A262,DATA!$C$2:$H$347,5,0)</f>
        <v>14909673</v>
      </c>
      <c r="E262" s="34">
        <f>VLOOKUP(A262,DATA!$C$2:$H$347,6,0)</f>
        <v>2021</v>
      </c>
    </row>
    <row r="263" spans="1:5" x14ac:dyDescent="0.25">
      <c r="A263">
        <v>260</v>
      </c>
      <c r="B263" s="32">
        <f>VLOOKUP(A263,DATA!$C$2:$H$347,2,0)</f>
        <v>10208</v>
      </c>
      <c r="C263" s="32" t="str">
        <f>VLOOKUP(A263,DATA!$C$2:$H$347,3,0)</f>
        <v>QUELLÓN</v>
      </c>
      <c r="D263" s="33">
        <f>VLOOKUP(A263,DATA!$C$2:$H$347,5,0)</f>
        <v>14963022</v>
      </c>
      <c r="E263" s="34">
        <f>VLOOKUP(A263,DATA!$C$2:$H$347,6,0)</f>
        <v>2021</v>
      </c>
    </row>
    <row r="264" spans="1:5" x14ac:dyDescent="0.25">
      <c r="A264">
        <v>261</v>
      </c>
      <c r="B264" s="32">
        <f>VLOOKUP(A264,DATA!$C$2:$H$347,2,0)</f>
        <v>8106</v>
      </c>
      <c r="C264" s="32" t="str">
        <f>VLOOKUP(A264,DATA!$C$2:$H$347,3,0)</f>
        <v>LOTA</v>
      </c>
      <c r="D264" s="33">
        <f>VLOOKUP(A264,DATA!$C$2:$H$347,5,0)</f>
        <v>15511252</v>
      </c>
      <c r="E264" s="34">
        <f>VLOOKUP(A264,DATA!$C$2:$H$347,6,0)</f>
        <v>2021</v>
      </c>
    </row>
    <row r="265" spans="1:5" x14ac:dyDescent="0.25">
      <c r="A265">
        <v>262</v>
      </c>
      <c r="B265" s="32">
        <f>VLOOKUP(A265,DATA!$C$2:$H$347,2,0)</f>
        <v>11101</v>
      </c>
      <c r="C265" s="32" t="str">
        <f>VLOOKUP(A265,DATA!$C$2:$H$347,3,0)</f>
        <v>COYHAIQUE</v>
      </c>
      <c r="D265" s="33">
        <f>VLOOKUP(A265,DATA!$C$2:$H$347,5,0)</f>
        <v>15762557</v>
      </c>
      <c r="E265" s="34">
        <f>VLOOKUP(A265,DATA!$C$2:$H$347,6,0)</f>
        <v>2021</v>
      </c>
    </row>
    <row r="266" spans="1:5" x14ac:dyDescent="0.25">
      <c r="A266">
        <v>263</v>
      </c>
      <c r="B266" s="32">
        <f>VLOOKUP(A266,DATA!$C$2:$H$347,2,0)</f>
        <v>13605</v>
      </c>
      <c r="C266" s="32" t="str">
        <f>VLOOKUP(A266,DATA!$C$2:$H$347,3,0)</f>
        <v>PEÑAFLOR</v>
      </c>
      <c r="D266" s="33">
        <f>VLOOKUP(A266,DATA!$C$2:$H$347,5,0)</f>
        <v>15912329</v>
      </c>
      <c r="E266" s="34">
        <f>VLOOKUP(A266,DATA!$C$2:$H$347,6,0)</f>
        <v>2021</v>
      </c>
    </row>
    <row r="267" spans="1:5" x14ac:dyDescent="0.25">
      <c r="A267">
        <v>264</v>
      </c>
      <c r="B267" s="32">
        <f>VLOOKUP(A267,DATA!$C$2:$H$347,2,0)</f>
        <v>9108</v>
      </c>
      <c r="C267" s="32" t="str">
        <f>VLOOKUP(A267,DATA!$C$2:$H$347,3,0)</f>
        <v>LAUTARO</v>
      </c>
      <c r="D267" s="33">
        <f>VLOOKUP(A267,DATA!$C$2:$H$347,5,0)</f>
        <v>15966380</v>
      </c>
      <c r="E267" s="34">
        <f>VLOOKUP(A267,DATA!$C$2:$H$347,6,0)</f>
        <v>2021</v>
      </c>
    </row>
    <row r="268" spans="1:5" x14ac:dyDescent="0.25">
      <c r="A268">
        <v>265</v>
      </c>
      <c r="B268" s="32">
        <f>VLOOKUP(A268,DATA!$C$2:$H$347,2,0)</f>
        <v>8111</v>
      </c>
      <c r="C268" s="32" t="str">
        <f>VLOOKUP(A268,DATA!$C$2:$H$347,3,0)</f>
        <v>TOMÉ</v>
      </c>
      <c r="D268" s="33">
        <f>VLOOKUP(A268,DATA!$C$2:$H$347,5,0)</f>
        <v>15969726</v>
      </c>
      <c r="E268" s="34">
        <f>VLOOKUP(A268,DATA!$C$2:$H$347,6,0)</f>
        <v>2021</v>
      </c>
    </row>
    <row r="269" spans="1:5" x14ac:dyDescent="0.25">
      <c r="A269">
        <v>266</v>
      </c>
      <c r="B269" s="32">
        <f>VLOOKUP(A269,DATA!$C$2:$H$347,2,0)</f>
        <v>13131</v>
      </c>
      <c r="C269" s="32" t="str">
        <f>VLOOKUP(A269,DATA!$C$2:$H$347,3,0)</f>
        <v>SAN RAMÓN</v>
      </c>
      <c r="D269" s="33">
        <f>VLOOKUP(A269,DATA!$C$2:$H$347,5,0)</f>
        <v>16038685</v>
      </c>
      <c r="E269" s="34">
        <f>VLOOKUP(A269,DATA!$C$2:$H$347,6,0)</f>
        <v>2021</v>
      </c>
    </row>
    <row r="270" spans="1:5" x14ac:dyDescent="0.25">
      <c r="A270">
        <v>267</v>
      </c>
      <c r="B270" s="32">
        <f>VLOOKUP(A270,DATA!$C$2:$H$347,2,0)</f>
        <v>6301</v>
      </c>
      <c r="C270" s="32" t="str">
        <f>VLOOKUP(A270,DATA!$C$2:$H$347,3,0)</f>
        <v>SAN FERNANDO</v>
      </c>
      <c r="D270" s="33">
        <f>VLOOKUP(A270,DATA!$C$2:$H$347,5,0)</f>
        <v>16230532</v>
      </c>
      <c r="E270" s="34">
        <f>VLOOKUP(A270,DATA!$C$2:$H$347,6,0)</f>
        <v>2021</v>
      </c>
    </row>
    <row r="271" spans="1:5" x14ac:dyDescent="0.25">
      <c r="A271">
        <v>268</v>
      </c>
      <c r="B271" s="32">
        <f>VLOOKUP(A271,DATA!$C$2:$H$347,2,0)</f>
        <v>13121</v>
      </c>
      <c r="C271" s="32" t="str">
        <f>VLOOKUP(A271,DATA!$C$2:$H$347,3,0)</f>
        <v>PEDRO AGUIRRE CERDA</v>
      </c>
      <c r="D271" s="33">
        <f>VLOOKUP(A271,DATA!$C$2:$H$347,5,0)</f>
        <v>16410564</v>
      </c>
      <c r="E271" s="34">
        <f>VLOOKUP(A271,DATA!$C$2:$H$347,6,0)</f>
        <v>2021</v>
      </c>
    </row>
    <row r="272" spans="1:5" x14ac:dyDescent="0.25">
      <c r="A272">
        <v>269</v>
      </c>
      <c r="B272" s="32">
        <f>VLOOKUP(A272,DATA!$C$2:$H$347,2,0)</f>
        <v>7102</v>
      </c>
      <c r="C272" s="32" t="str">
        <f>VLOOKUP(A272,DATA!$C$2:$H$347,3,0)</f>
        <v>CONSTITUCIÓN</v>
      </c>
      <c r="D272" s="33">
        <f>VLOOKUP(A272,DATA!$C$2:$H$347,5,0)</f>
        <v>16516201</v>
      </c>
      <c r="E272" s="34">
        <f>VLOOKUP(A272,DATA!$C$2:$H$347,6,0)</f>
        <v>2021</v>
      </c>
    </row>
    <row r="273" spans="1:5" x14ac:dyDescent="0.25">
      <c r="A273">
        <v>270</v>
      </c>
      <c r="B273" s="32">
        <f>VLOOKUP(A273,DATA!$C$2:$H$347,2,0)</f>
        <v>5604</v>
      </c>
      <c r="C273" s="32" t="str">
        <f>VLOOKUP(A273,DATA!$C$2:$H$347,3,0)</f>
        <v>EL QUISCO</v>
      </c>
      <c r="D273" s="33">
        <f>VLOOKUP(A273,DATA!$C$2:$H$347,5,0)</f>
        <v>16764375</v>
      </c>
      <c r="E273" s="34">
        <f>VLOOKUP(A273,DATA!$C$2:$H$347,6,0)</f>
        <v>2021</v>
      </c>
    </row>
    <row r="274" spans="1:5" x14ac:dyDescent="0.25">
      <c r="A274">
        <v>271</v>
      </c>
      <c r="B274" s="32">
        <f>VLOOKUP(A274,DATA!$C$2:$H$347,2,0)</f>
        <v>13109</v>
      </c>
      <c r="C274" s="32" t="str">
        <f>VLOOKUP(A274,DATA!$C$2:$H$347,3,0)</f>
        <v>LA CISTERNA</v>
      </c>
      <c r="D274" s="33">
        <f>VLOOKUP(A274,DATA!$C$2:$H$347,5,0)</f>
        <v>17108216</v>
      </c>
      <c r="E274" s="34">
        <f>VLOOKUP(A274,DATA!$C$2:$H$347,6,0)</f>
        <v>2021</v>
      </c>
    </row>
    <row r="275" spans="1:5" x14ac:dyDescent="0.25">
      <c r="A275">
        <v>272</v>
      </c>
      <c r="B275" s="32">
        <f>VLOOKUP(A275,DATA!$C$2:$H$347,2,0)</f>
        <v>9112</v>
      </c>
      <c r="C275" s="32" t="str">
        <f>VLOOKUP(A275,DATA!$C$2:$H$347,3,0)</f>
        <v>PADRE LAS CASAS</v>
      </c>
      <c r="D275" s="33">
        <f>VLOOKUP(A275,DATA!$C$2:$H$347,5,0)</f>
        <v>17290640</v>
      </c>
      <c r="E275" s="34">
        <f>VLOOKUP(A275,DATA!$C$2:$H$347,6,0)</f>
        <v>2021</v>
      </c>
    </row>
    <row r="276" spans="1:5" x14ac:dyDescent="0.25">
      <c r="A276">
        <v>273</v>
      </c>
      <c r="B276" s="32">
        <f>VLOOKUP(A276,DATA!$C$2:$H$347,2,0)</f>
        <v>5606</v>
      </c>
      <c r="C276" s="32" t="str">
        <f>VLOOKUP(A276,DATA!$C$2:$H$347,3,0)</f>
        <v>SANTO DOMINGO</v>
      </c>
      <c r="D276" s="33">
        <f>VLOOKUP(A276,DATA!$C$2:$H$347,5,0)</f>
        <v>17366016</v>
      </c>
      <c r="E276" s="34">
        <f>VLOOKUP(A276,DATA!$C$2:$H$347,6,0)</f>
        <v>2021</v>
      </c>
    </row>
    <row r="277" spans="1:5" x14ac:dyDescent="0.25">
      <c r="A277">
        <v>274</v>
      </c>
      <c r="B277" s="32">
        <f>VLOOKUP(A277,DATA!$C$2:$H$347,2,0)</f>
        <v>5501</v>
      </c>
      <c r="C277" s="32" t="str">
        <f>VLOOKUP(A277,DATA!$C$2:$H$347,3,0)</f>
        <v>QUILLOTA</v>
      </c>
      <c r="D277" s="33">
        <f>VLOOKUP(A277,DATA!$C$2:$H$347,5,0)</f>
        <v>17544566</v>
      </c>
      <c r="E277" s="34">
        <f>VLOOKUP(A277,DATA!$C$2:$H$347,6,0)</f>
        <v>2021</v>
      </c>
    </row>
    <row r="278" spans="1:5" x14ac:dyDescent="0.25">
      <c r="A278">
        <v>275</v>
      </c>
      <c r="B278" s="32">
        <f>VLOOKUP(A278,DATA!$C$2:$H$347,2,0)</f>
        <v>13116</v>
      </c>
      <c r="C278" s="32" t="str">
        <f>VLOOKUP(A278,DATA!$C$2:$H$347,3,0)</f>
        <v>LO ESPEJO</v>
      </c>
      <c r="D278" s="33">
        <f>VLOOKUP(A278,DATA!$C$2:$H$347,5,0)</f>
        <v>17580636</v>
      </c>
      <c r="E278" s="34">
        <f>VLOOKUP(A278,DATA!$C$2:$H$347,6,0)</f>
        <v>2021</v>
      </c>
    </row>
    <row r="279" spans="1:5" x14ac:dyDescent="0.25">
      <c r="A279">
        <v>276</v>
      </c>
      <c r="B279" s="32">
        <f>VLOOKUP(A279,DATA!$C$2:$H$347,2,0)</f>
        <v>8112</v>
      </c>
      <c r="C279" s="32" t="str">
        <f>VLOOKUP(A279,DATA!$C$2:$H$347,3,0)</f>
        <v>HUALPÉN</v>
      </c>
      <c r="D279" s="33">
        <f>VLOOKUP(A279,DATA!$C$2:$H$347,5,0)</f>
        <v>17728672</v>
      </c>
      <c r="E279" s="34">
        <f>VLOOKUP(A279,DATA!$C$2:$H$347,6,0)</f>
        <v>2021</v>
      </c>
    </row>
    <row r="280" spans="1:5" x14ac:dyDescent="0.25">
      <c r="A280">
        <v>277</v>
      </c>
      <c r="B280" s="32">
        <f>VLOOKUP(A280,DATA!$C$2:$H$347,2,0)</f>
        <v>16301</v>
      </c>
      <c r="C280" s="32" t="str">
        <f>VLOOKUP(A280,DATA!$C$2:$H$347,3,0)</f>
        <v>SAN CARLOS</v>
      </c>
      <c r="D280" s="33">
        <f>VLOOKUP(A280,DATA!$C$2:$H$347,5,0)</f>
        <v>18407343</v>
      </c>
      <c r="E280" s="34">
        <f>VLOOKUP(A280,DATA!$C$2:$H$347,6,0)</f>
        <v>2021</v>
      </c>
    </row>
    <row r="281" spans="1:5" x14ac:dyDescent="0.25">
      <c r="A281">
        <v>278</v>
      </c>
      <c r="B281" s="32">
        <f>VLOOKUP(A281,DATA!$C$2:$H$347,2,0)</f>
        <v>7401</v>
      </c>
      <c r="C281" s="32" t="str">
        <f>VLOOKUP(A281,DATA!$C$2:$H$347,3,0)</f>
        <v>LINARES</v>
      </c>
      <c r="D281" s="33">
        <f>VLOOKUP(A281,DATA!$C$2:$H$347,5,0)</f>
        <v>19105052</v>
      </c>
      <c r="E281" s="34">
        <f>VLOOKUP(A281,DATA!$C$2:$H$347,6,0)</f>
        <v>2021</v>
      </c>
    </row>
    <row r="282" spans="1:5" x14ac:dyDescent="0.25">
      <c r="A282">
        <v>279</v>
      </c>
      <c r="B282" s="32">
        <f>VLOOKUP(A282,DATA!$C$2:$H$347,2,0)</f>
        <v>5405</v>
      </c>
      <c r="C282" s="32" t="str">
        <f>VLOOKUP(A282,DATA!$C$2:$H$347,3,0)</f>
        <v>ZAPALLAR</v>
      </c>
      <c r="D282" s="33">
        <f>VLOOKUP(A282,DATA!$C$2:$H$347,5,0)</f>
        <v>19297725</v>
      </c>
      <c r="E282" s="34">
        <f>VLOOKUP(A282,DATA!$C$2:$H$347,6,0)</f>
        <v>2021</v>
      </c>
    </row>
    <row r="283" spans="1:5" x14ac:dyDescent="0.25">
      <c r="A283">
        <v>280</v>
      </c>
      <c r="B283" s="32">
        <f>VLOOKUP(A283,DATA!$C$2:$H$347,2,0)</f>
        <v>8103</v>
      </c>
      <c r="C283" s="32" t="str">
        <f>VLOOKUP(A283,DATA!$C$2:$H$347,3,0)</f>
        <v>CHIGUAYANTE</v>
      </c>
      <c r="D283" s="33">
        <f>VLOOKUP(A283,DATA!$C$2:$H$347,5,0)</f>
        <v>20384279</v>
      </c>
      <c r="E283" s="34">
        <f>VLOOKUP(A283,DATA!$C$2:$H$347,6,0)</f>
        <v>2021</v>
      </c>
    </row>
    <row r="284" spans="1:5" x14ac:dyDescent="0.25">
      <c r="A284">
        <v>281</v>
      </c>
      <c r="B284" s="32">
        <f>VLOOKUP(A284,DATA!$C$2:$H$347,2,0)</f>
        <v>1107</v>
      </c>
      <c r="C284" s="32" t="str">
        <f>VLOOKUP(A284,DATA!$C$2:$H$347,3,0)</f>
        <v>ALTO HOSPICIO</v>
      </c>
      <c r="D284" s="33">
        <f>VLOOKUP(A284,DATA!$C$2:$H$347,5,0)</f>
        <v>20986969</v>
      </c>
      <c r="E284" s="34">
        <f>VLOOKUP(A284,DATA!$C$2:$H$347,6,0)</f>
        <v>2021</v>
      </c>
    </row>
    <row r="285" spans="1:5" x14ac:dyDescent="0.25">
      <c r="A285">
        <v>282</v>
      </c>
      <c r="B285" s="32">
        <f>VLOOKUP(A285,DATA!$C$2:$H$347,2,0)</f>
        <v>10202</v>
      </c>
      <c r="C285" s="32" t="str">
        <f>VLOOKUP(A285,DATA!$C$2:$H$347,3,0)</f>
        <v>ANCUD</v>
      </c>
      <c r="D285" s="33">
        <f>VLOOKUP(A285,DATA!$C$2:$H$347,5,0)</f>
        <v>21099355</v>
      </c>
      <c r="E285" s="34">
        <f>VLOOKUP(A285,DATA!$C$2:$H$347,6,0)</f>
        <v>2021</v>
      </c>
    </row>
    <row r="286" spans="1:5" x14ac:dyDescent="0.25">
      <c r="A286">
        <v>283</v>
      </c>
      <c r="B286" s="32">
        <f>VLOOKUP(A286,DATA!$C$2:$H$347,2,0)</f>
        <v>13102</v>
      </c>
      <c r="C286" s="32" t="str">
        <f>VLOOKUP(A286,DATA!$C$2:$H$347,3,0)</f>
        <v>CERRILLOS</v>
      </c>
      <c r="D286" s="33">
        <f>VLOOKUP(A286,DATA!$C$2:$H$347,5,0)</f>
        <v>21648207</v>
      </c>
      <c r="E286" s="34">
        <f>VLOOKUP(A286,DATA!$C$2:$H$347,6,0)</f>
        <v>2021</v>
      </c>
    </row>
    <row r="287" spans="1:5" x14ac:dyDescent="0.25">
      <c r="A287">
        <v>284</v>
      </c>
      <c r="B287" s="32">
        <f>VLOOKUP(A287,DATA!$C$2:$H$347,2,0)</f>
        <v>5804</v>
      </c>
      <c r="C287" s="32" t="str">
        <f>VLOOKUP(A287,DATA!$C$2:$H$347,3,0)</f>
        <v>VILLA ALEMANA</v>
      </c>
      <c r="D287" s="33">
        <f>VLOOKUP(A287,DATA!$C$2:$H$347,5,0)</f>
        <v>21892382</v>
      </c>
      <c r="E287" s="34">
        <f>VLOOKUP(A287,DATA!$C$2:$H$347,6,0)</f>
        <v>2021</v>
      </c>
    </row>
    <row r="288" spans="1:5" x14ac:dyDescent="0.25">
      <c r="A288">
        <v>285</v>
      </c>
      <c r="B288" s="32">
        <f>VLOOKUP(A288,DATA!$C$2:$H$347,2,0)</f>
        <v>13111</v>
      </c>
      <c r="C288" s="32" t="str">
        <f>VLOOKUP(A288,DATA!$C$2:$H$347,3,0)</f>
        <v>LA GRANJA</v>
      </c>
      <c r="D288" s="33">
        <f>VLOOKUP(A288,DATA!$C$2:$H$347,5,0)</f>
        <v>21892730</v>
      </c>
      <c r="E288" s="34">
        <f>VLOOKUP(A288,DATA!$C$2:$H$347,6,0)</f>
        <v>2021</v>
      </c>
    </row>
    <row r="289" spans="1:5" x14ac:dyDescent="0.25">
      <c r="A289">
        <v>286</v>
      </c>
      <c r="B289" s="32">
        <f>VLOOKUP(A289,DATA!$C$2:$H$347,2,0)</f>
        <v>14108</v>
      </c>
      <c r="C289" s="32" t="str">
        <f>VLOOKUP(A289,DATA!$C$2:$H$347,3,0)</f>
        <v>PANGUIPULLI</v>
      </c>
      <c r="D289" s="33">
        <f>VLOOKUP(A289,DATA!$C$2:$H$347,5,0)</f>
        <v>21939232</v>
      </c>
      <c r="E289" s="34">
        <f>VLOOKUP(A289,DATA!$C$2:$H$347,6,0)</f>
        <v>2021</v>
      </c>
    </row>
    <row r="290" spans="1:5" x14ac:dyDescent="0.25">
      <c r="A290">
        <v>287</v>
      </c>
      <c r="B290" s="32">
        <f>VLOOKUP(A290,DATA!$C$2:$H$347,2,0)</f>
        <v>13108</v>
      </c>
      <c r="C290" s="32" t="str">
        <f>VLOOKUP(A290,DATA!$C$2:$H$347,3,0)</f>
        <v>INDEPENDENCIA</v>
      </c>
      <c r="D290" s="33">
        <f>VLOOKUP(A290,DATA!$C$2:$H$347,5,0)</f>
        <v>22464338</v>
      </c>
      <c r="E290" s="34">
        <f>VLOOKUP(A290,DATA!$C$2:$H$347,6,0)</f>
        <v>2021</v>
      </c>
    </row>
    <row r="291" spans="1:5" x14ac:dyDescent="0.25">
      <c r="A291">
        <v>288</v>
      </c>
      <c r="B291" s="32">
        <f>VLOOKUP(A291,DATA!$C$2:$H$347,2,0)</f>
        <v>8108</v>
      </c>
      <c r="C291" s="32" t="str">
        <f>VLOOKUP(A291,DATA!$C$2:$H$347,3,0)</f>
        <v>SAN PEDRO DE LA PAZ</v>
      </c>
      <c r="D291" s="33">
        <f>VLOOKUP(A291,DATA!$C$2:$H$347,5,0)</f>
        <v>23180222</v>
      </c>
      <c r="E291" s="34">
        <f>VLOOKUP(A291,DATA!$C$2:$H$347,6,0)</f>
        <v>2021</v>
      </c>
    </row>
    <row r="292" spans="1:5" x14ac:dyDescent="0.25">
      <c r="A292">
        <v>289</v>
      </c>
      <c r="B292" s="32">
        <f>VLOOKUP(A292,DATA!$C$2:$H$347,2,0)</f>
        <v>5601</v>
      </c>
      <c r="C292" s="32" t="str">
        <f>VLOOKUP(A292,DATA!$C$2:$H$347,3,0)</f>
        <v>SAN ANTONIO</v>
      </c>
      <c r="D292" s="33">
        <f>VLOOKUP(A292,DATA!$C$2:$H$347,5,0)</f>
        <v>24068543</v>
      </c>
      <c r="E292" s="34">
        <f>VLOOKUP(A292,DATA!$C$2:$H$347,6,0)</f>
        <v>2021</v>
      </c>
    </row>
    <row r="293" spans="1:5" x14ac:dyDescent="0.25">
      <c r="A293">
        <v>290</v>
      </c>
      <c r="B293" s="32">
        <f>VLOOKUP(A293,DATA!$C$2:$H$347,2,0)</f>
        <v>10201</v>
      </c>
      <c r="C293" s="32" t="str">
        <f>VLOOKUP(A293,DATA!$C$2:$H$347,3,0)</f>
        <v>CASTRO</v>
      </c>
      <c r="D293" s="33">
        <f>VLOOKUP(A293,DATA!$C$2:$H$347,5,0)</f>
        <v>27489128</v>
      </c>
      <c r="E293" s="34">
        <f>VLOOKUP(A293,DATA!$C$2:$H$347,6,0)</f>
        <v>2021</v>
      </c>
    </row>
    <row r="294" spans="1:5" x14ac:dyDescent="0.25">
      <c r="A294">
        <v>291</v>
      </c>
      <c r="B294" s="32">
        <f>VLOOKUP(A294,DATA!$C$2:$H$347,2,0)</f>
        <v>8102</v>
      </c>
      <c r="C294" s="32" t="str">
        <f>VLOOKUP(A294,DATA!$C$2:$H$347,3,0)</f>
        <v>CORONEL</v>
      </c>
      <c r="D294" s="33">
        <f>VLOOKUP(A294,DATA!$C$2:$H$347,5,0)</f>
        <v>27621211</v>
      </c>
      <c r="E294" s="34">
        <f>VLOOKUP(A294,DATA!$C$2:$H$347,6,0)</f>
        <v>2021</v>
      </c>
    </row>
    <row r="295" spans="1:5" x14ac:dyDescent="0.25">
      <c r="A295">
        <v>292</v>
      </c>
      <c r="B295" s="32">
        <f>VLOOKUP(A295,DATA!$C$2:$H$347,2,0)</f>
        <v>13126</v>
      </c>
      <c r="C295" s="32" t="str">
        <f>VLOOKUP(A295,DATA!$C$2:$H$347,3,0)</f>
        <v>QUINTA NORMAL</v>
      </c>
      <c r="D295" s="33">
        <f>VLOOKUP(A295,DATA!$C$2:$H$347,5,0)</f>
        <v>28836293</v>
      </c>
      <c r="E295" s="34">
        <f>VLOOKUP(A295,DATA!$C$2:$H$347,6,0)</f>
        <v>2021</v>
      </c>
    </row>
    <row r="296" spans="1:5" x14ac:dyDescent="0.25">
      <c r="A296">
        <v>293</v>
      </c>
      <c r="B296" s="32">
        <f>VLOOKUP(A296,DATA!$C$2:$H$347,2,0)</f>
        <v>13105</v>
      </c>
      <c r="C296" s="32" t="str">
        <f>VLOOKUP(A296,DATA!$C$2:$H$347,3,0)</f>
        <v>EL BOSQUE</v>
      </c>
      <c r="D296" s="33">
        <f>VLOOKUP(A296,DATA!$C$2:$H$347,5,0)</f>
        <v>29292755</v>
      </c>
      <c r="E296" s="34">
        <f>VLOOKUP(A296,DATA!$C$2:$H$347,6,0)</f>
        <v>2021</v>
      </c>
    </row>
    <row r="297" spans="1:5" x14ac:dyDescent="0.25">
      <c r="A297">
        <v>294</v>
      </c>
      <c r="B297" s="32">
        <f>VLOOKUP(A297,DATA!$C$2:$H$347,2,0)</f>
        <v>13106</v>
      </c>
      <c r="C297" s="32" t="str">
        <f>VLOOKUP(A297,DATA!$C$2:$H$347,3,0)</f>
        <v>ESTACIÓN CENTRAL</v>
      </c>
      <c r="D297" s="33">
        <f>VLOOKUP(A297,DATA!$C$2:$H$347,5,0)</f>
        <v>30134492</v>
      </c>
      <c r="E297" s="34">
        <f>VLOOKUP(A297,DATA!$C$2:$H$347,6,0)</f>
        <v>2021</v>
      </c>
    </row>
    <row r="298" spans="1:5" x14ac:dyDescent="0.25">
      <c r="A298">
        <v>295</v>
      </c>
      <c r="B298" s="32">
        <f>VLOOKUP(A298,DATA!$C$2:$H$347,2,0)</f>
        <v>13302</v>
      </c>
      <c r="C298" s="32" t="str">
        <f>VLOOKUP(A298,DATA!$C$2:$H$347,3,0)</f>
        <v>LAMPA</v>
      </c>
      <c r="D298" s="33">
        <f>VLOOKUP(A298,DATA!$C$2:$H$347,5,0)</f>
        <v>30800217</v>
      </c>
      <c r="E298" s="34">
        <f>VLOOKUP(A298,DATA!$C$2:$H$347,6,0)</f>
        <v>2020</v>
      </c>
    </row>
    <row r="299" spans="1:5" x14ac:dyDescent="0.25">
      <c r="A299">
        <v>296</v>
      </c>
      <c r="B299" s="32">
        <f>VLOOKUP(A299,DATA!$C$2:$H$347,2,0)</f>
        <v>4301</v>
      </c>
      <c r="C299" s="32" t="str">
        <f>VLOOKUP(A299,DATA!$C$2:$H$347,3,0)</f>
        <v>OVALLE</v>
      </c>
      <c r="D299" s="33">
        <f>VLOOKUP(A299,DATA!$C$2:$H$347,5,0)</f>
        <v>30874187</v>
      </c>
      <c r="E299" s="34">
        <f>VLOOKUP(A299,DATA!$C$2:$H$347,6,0)</f>
        <v>2021</v>
      </c>
    </row>
    <row r="300" spans="1:5" x14ac:dyDescent="0.25">
      <c r="A300">
        <v>297</v>
      </c>
      <c r="B300" s="32">
        <f>VLOOKUP(A300,DATA!$C$2:$H$347,2,0)</f>
        <v>13402</v>
      </c>
      <c r="C300" s="32" t="str">
        <f>VLOOKUP(A300,DATA!$C$2:$H$347,3,0)</f>
        <v>BUIN</v>
      </c>
      <c r="D300" s="33">
        <f>VLOOKUP(A300,DATA!$C$2:$H$347,5,0)</f>
        <v>31058736</v>
      </c>
      <c r="E300" s="34">
        <f>VLOOKUP(A300,DATA!$C$2:$H$347,6,0)</f>
        <v>2021</v>
      </c>
    </row>
    <row r="301" spans="1:5" x14ac:dyDescent="0.25">
      <c r="A301">
        <v>298</v>
      </c>
      <c r="B301" s="32">
        <f>VLOOKUP(A301,DATA!$C$2:$H$347,2,0)</f>
        <v>7301</v>
      </c>
      <c r="C301" s="32" t="str">
        <f>VLOOKUP(A301,DATA!$C$2:$H$347,3,0)</f>
        <v>CURICÓ</v>
      </c>
      <c r="D301" s="33">
        <f>VLOOKUP(A301,DATA!$C$2:$H$347,5,0)</f>
        <v>31331065</v>
      </c>
      <c r="E301" s="34">
        <f>VLOOKUP(A301,DATA!$C$2:$H$347,6,0)</f>
        <v>2021</v>
      </c>
    </row>
    <row r="302" spans="1:5" x14ac:dyDescent="0.25">
      <c r="A302">
        <v>299</v>
      </c>
      <c r="B302" s="32">
        <f>VLOOKUP(A302,DATA!$C$2:$H$347,2,0)</f>
        <v>8110</v>
      </c>
      <c r="C302" s="32" t="str">
        <f>VLOOKUP(A302,DATA!$C$2:$H$347,3,0)</f>
        <v>TALCAHUANO</v>
      </c>
      <c r="D302" s="33">
        <f>VLOOKUP(A302,DATA!$C$2:$H$347,5,0)</f>
        <v>31688467</v>
      </c>
      <c r="E302" s="34">
        <f>VLOOKUP(A302,DATA!$C$2:$H$347,6,0)</f>
        <v>2021</v>
      </c>
    </row>
    <row r="303" spans="1:5" x14ac:dyDescent="0.25">
      <c r="A303">
        <v>300</v>
      </c>
      <c r="B303" s="32">
        <f>VLOOKUP(A303,DATA!$C$2:$H$347,2,0)</f>
        <v>10301</v>
      </c>
      <c r="C303" s="32" t="str">
        <f>VLOOKUP(A303,DATA!$C$2:$H$347,3,0)</f>
        <v>OSORNO</v>
      </c>
      <c r="D303" s="33">
        <f>VLOOKUP(A303,DATA!$C$2:$H$347,5,0)</f>
        <v>32046008</v>
      </c>
      <c r="E303" s="34">
        <f>VLOOKUP(A303,DATA!$C$2:$H$347,6,0)</f>
        <v>2021</v>
      </c>
    </row>
    <row r="304" spans="1:5" x14ac:dyDescent="0.25">
      <c r="A304">
        <v>301</v>
      </c>
      <c r="B304" s="32">
        <f>VLOOKUP(A304,DATA!$C$2:$H$347,2,0)</f>
        <v>13112</v>
      </c>
      <c r="C304" s="32" t="str">
        <f>VLOOKUP(A304,DATA!$C$2:$H$347,3,0)</f>
        <v>LA PINTANA</v>
      </c>
      <c r="D304" s="33">
        <f>VLOOKUP(A304,DATA!$C$2:$H$347,5,0)</f>
        <v>32111690</v>
      </c>
      <c r="E304" s="34">
        <f>VLOOKUP(A304,DATA!$C$2:$H$347,6,0)</f>
        <v>2021</v>
      </c>
    </row>
    <row r="305" spans="1:5" x14ac:dyDescent="0.25">
      <c r="A305">
        <v>302</v>
      </c>
      <c r="B305" s="32">
        <f>VLOOKUP(A305,DATA!$C$2:$H$347,2,0)</f>
        <v>13130</v>
      </c>
      <c r="C305" s="32" t="str">
        <f>VLOOKUP(A305,DATA!$C$2:$H$347,3,0)</f>
        <v>SAN MIGUEL</v>
      </c>
      <c r="D305" s="33">
        <f>VLOOKUP(A305,DATA!$C$2:$H$347,5,0)</f>
        <v>33137845</v>
      </c>
      <c r="E305" s="34">
        <f>VLOOKUP(A305,DATA!$C$2:$H$347,6,0)</f>
        <v>2021</v>
      </c>
    </row>
    <row r="306" spans="1:5" x14ac:dyDescent="0.25">
      <c r="A306">
        <v>303</v>
      </c>
      <c r="B306" s="32">
        <f>VLOOKUP(A306,DATA!$C$2:$H$347,2,0)</f>
        <v>13127</v>
      </c>
      <c r="C306" s="32" t="str">
        <f>VLOOKUP(A306,DATA!$C$2:$H$347,3,0)</f>
        <v>RECOLETA</v>
      </c>
      <c r="D306" s="33">
        <f>VLOOKUP(A306,DATA!$C$2:$H$347,5,0)</f>
        <v>34471310</v>
      </c>
      <c r="E306" s="34">
        <f>VLOOKUP(A306,DATA!$C$2:$H$347,6,0)</f>
        <v>2021</v>
      </c>
    </row>
    <row r="307" spans="1:5" x14ac:dyDescent="0.25">
      <c r="A307">
        <v>304</v>
      </c>
      <c r="B307" s="32">
        <f>VLOOKUP(A307,DATA!$C$2:$H$347,2,0)</f>
        <v>13129</v>
      </c>
      <c r="C307" s="32" t="str">
        <f>VLOOKUP(A307,DATA!$C$2:$H$347,3,0)</f>
        <v>SAN JOAQUÍN</v>
      </c>
      <c r="D307" s="33">
        <f>VLOOKUP(A307,DATA!$C$2:$H$347,5,0)</f>
        <v>36690922</v>
      </c>
      <c r="E307" s="34">
        <f>VLOOKUP(A307,DATA!$C$2:$H$347,6,0)</f>
        <v>2021</v>
      </c>
    </row>
    <row r="308" spans="1:5" x14ac:dyDescent="0.25">
      <c r="A308">
        <v>305</v>
      </c>
      <c r="B308" s="32">
        <f>VLOOKUP(A308,DATA!$C$2:$H$347,2,0)</f>
        <v>13113</v>
      </c>
      <c r="C308" s="32" t="str">
        <f>VLOOKUP(A308,DATA!$C$2:$H$347,3,0)</f>
        <v>LA REINA</v>
      </c>
      <c r="D308" s="33">
        <f>VLOOKUP(A308,DATA!$C$2:$H$347,5,0)</f>
        <v>37649562</v>
      </c>
      <c r="E308" s="34">
        <f>VLOOKUP(A308,DATA!$C$2:$H$347,6,0)</f>
        <v>2021</v>
      </c>
    </row>
    <row r="309" spans="1:5" x14ac:dyDescent="0.25">
      <c r="A309">
        <v>306</v>
      </c>
      <c r="B309" s="32">
        <f>VLOOKUP(A309,DATA!$C$2:$H$347,2,0)</f>
        <v>8301</v>
      </c>
      <c r="C309" s="32" t="str">
        <f>VLOOKUP(A309,DATA!$C$2:$H$347,3,0)</f>
        <v>LOS ÁNGELES</v>
      </c>
      <c r="D309" s="33">
        <f>VLOOKUP(A309,DATA!$C$2:$H$347,5,0)</f>
        <v>37855728</v>
      </c>
      <c r="E309" s="34">
        <f>VLOOKUP(A309,DATA!$C$2:$H$347,6,0)</f>
        <v>2021</v>
      </c>
    </row>
    <row r="310" spans="1:5" x14ac:dyDescent="0.25">
      <c r="A310">
        <v>307</v>
      </c>
      <c r="B310" s="32">
        <f>VLOOKUP(A310,DATA!$C$2:$H$347,2,0)</f>
        <v>13117</v>
      </c>
      <c r="C310" s="32" t="str">
        <f>VLOOKUP(A310,DATA!$C$2:$H$347,3,0)</f>
        <v>LO PRADO</v>
      </c>
      <c r="D310" s="33">
        <f>VLOOKUP(A310,DATA!$C$2:$H$347,5,0)</f>
        <v>38108381</v>
      </c>
      <c r="E310" s="34">
        <f>VLOOKUP(A310,DATA!$C$2:$H$347,6,0)</f>
        <v>2021</v>
      </c>
    </row>
    <row r="311" spans="1:5" x14ac:dyDescent="0.25">
      <c r="A311">
        <v>308</v>
      </c>
      <c r="B311" s="32">
        <f>VLOOKUP(A311,DATA!$C$2:$H$347,2,0)</f>
        <v>13107</v>
      </c>
      <c r="C311" s="32" t="str">
        <f>VLOOKUP(A311,DATA!$C$2:$H$347,3,0)</f>
        <v>HUECHURABA</v>
      </c>
      <c r="D311" s="33">
        <f>VLOOKUP(A311,DATA!$C$2:$H$347,5,0)</f>
        <v>38612634</v>
      </c>
      <c r="E311" s="34">
        <f>VLOOKUP(A311,DATA!$C$2:$H$347,6,0)</f>
        <v>2021</v>
      </c>
    </row>
    <row r="312" spans="1:5" x14ac:dyDescent="0.25">
      <c r="A312">
        <v>309</v>
      </c>
      <c r="B312" s="32">
        <f>VLOOKUP(A312,DATA!$C$2:$H$347,2,0)</f>
        <v>3101</v>
      </c>
      <c r="C312" s="32" t="str">
        <f>VLOOKUP(A312,DATA!$C$2:$H$347,3,0)</f>
        <v>COPIAPÓ</v>
      </c>
      <c r="D312" s="33">
        <f>VLOOKUP(A312,DATA!$C$2:$H$347,5,0)</f>
        <v>39058824</v>
      </c>
      <c r="E312" s="34">
        <f>VLOOKUP(A312,DATA!$C$2:$H$347,6,0)</f>
        <v>2021</v>
      </c>
    </row>
    <row r="313" spans="1:5" x14ac:dyDescent="0.25">
      <c r="A313">
        <v>310</v>
      </c>
      <c r="B313" s="32">
        <f>VLOOKUP(A313,DATA!$C$2:$H$347,2,0)</f>
        <v>14101</v>
      </c>
      <c r="C313" s="32" t="str">
        <f>VLOOKUP(A313,DATA!$C$2:$H$347,3,0)</f>
        <v>VALDIVIA</v>
      </c>
      <c r="D313" s="33">
        <f>VLOOKUP(A313,DATA!$C$2:$H$347,5,0)</f>
        <v>39251140</v>
      </c>
      <c r="E313" s="34">
        <f>VLOOKUP(A313,DATA!$C$2:$H$347,6,0)</f>
        <v>2021</v>
      </c>
    </row>
    <row r="314" spans="1:5" x14ac:dyDescent="0.25">
      <c r="A314">
        <v>311</v>
      </c>
      <c r="B314" s="32">
        <f>VLOOKUP(A314,DATA!$C$2:$H$347,2,0)</f>
        <v>13103</v>
      </c>
      <c r="C314" s="32" t="str">
        <f>VLOOKUP(A314,DATA!$C$2:$H$347,3,0)</f>
        <v>CERRO NAVIA</v>
      </c>
      <c r="D314" s="33">
        <f>VLOOKUP(A314,DATA!$C$2:$H$347,5,0)</f>
        <v>40589738</v>
      </c>
      <c r="E314" s="34">
        <f>VLOOKUP(A314,DATA!$C$2:$H$347,6,0)</f>
        <v>2021</v>
      </c>
    </row>
    <row r="315" spans="1:5" x14ac:dyDescent="0.25">
      <c r="A315">
        <v>312</v>
      </c>
      <c r="B315" s="32">
        <f>VLOOKUP(A315,DATA!$C$2:$H$347,2,0)</f>
        <v>13104</v>
      </c>
      <c r="C315" s="32" t="str">
        <f>VLOOKUP(A315,DATA!$C$2:$H$347,3,0)</f>
        <v>CONCHALÍ</v>
      </c>
      <c r="D315" s="33">
        <f>VLOOKUP(A315,DATA!$C$2:$H$347,5,0)</f>
        <v>40894158</v>
      </c>
      <c r="E315" s="34">
        <f>VLOOKUP(A315,DATA!$C$2:$H$347,6,0)</f>
        <v>2021</v>
      </c>
    </row>
    <row r="316" spans="1:5" x14ac:dyDescent="0.25">
      <c r="A316">
        <v>313</v>
      </c>
      <c r="B316" s="32">
        <f>VLOOKUP(A316,DATA!$C$2:$H$347,2,0)</f>
        <v>13118</v>
      </c>
      <c r="C316" s="32" t="str">
        <f>VLOOKUP(A316,DATA!$C$2:$H$347,3,0)</f>
        <v>MACUL</v>
      </c>
      <c r="D316" s="33">
        <f>VLOOKUP(A316,DATA!$C$2:$H$347,5,0)</f>
        <v>41619991</v>
      </c>
      <c r="E316" s="34">
        <f>VLOOKUP(A316,DATA!$C$2:$H$347,6,0)</f>
        <v>2021</v>
      </c>
    </row>
    <row r="317" spans="1:5" x14ac:dyDescent="0.25">
      <c r="A317">
        <v>314</v>
      </c>
      <c r="B317" s="32">
        <f>VLOOKUP(A317,DATA!$C$2:$H$347,2,0)</f>
        <v>7101</v>
      </c>
      <c r="C317" s="32" t="str">
        <f>VLOOKUP(A317,DATA!$C$2:$H$347,3,0)</f>
        <v>TALCA</v>
      </c>
      <c r="D317" s="33">
        <f>VLOOKUP(A317,DATA!$C$2:$H$347,5,0)</f>
        <v>41997582</v>
      </c>
      <c r="E317" s="34">
        <f>VLOOKUP(A317,DATA!$C$2:$H$347,6,0)</f>
        <v>2021</v>
      </c>
    </row>
    <row r="318" spans="1:5" x14ac:dyDescent="0.25">
      <c r="A318">
        <v>315</v>
      </c>
      <c r="B318" s="32">
        <f>VLOOKUP(A318,DATA!$C$2:$H$347,2,0)</f>
        <v>13501</v>
      </c>
      <c r="C318" s="32" t="str">
        <f>VLOOKUP(A318,DATA!$C$2:$H$347,3,0)</f>
        <v>MELIPILLA</v>
      </c>
      <c r="D318" s="33">
        <f>VLOOKUP(A318,DATA!$C$2:$H$347,5,0)</f>
        <v>42257020</v>
      </c>
      <c r="E318" s="34">
        <f>VLOOKUP(A318,DATA!$C$2:$H$347,6,0)</f>
        <v>2021</v>
      </c>
    </row>
    <row r="319" spans="1:5" x14ac:dyDescent="0.25">
      <c r="A319">
        <v>316</v>
      </c>
      <c r="B319" s="32">
        <f>VLOOKUP(A319,DATA!$C$2:$H$347,2,0)</f>
        <v>8101</v>
      </c>
      <c r="C319" s="32" t="str">
        <f>VLOOKUP(A319,DATA!$C$2:$H$347,3,0)</f>
        <v>CONCEPCIÓN</v>
      </c>
      <c r="D319" s="33">
        <f>VLOOKUP(A319,DATA!$C$2:$H$347,5,0)</f>
        <v>44736631</v>
      </c>
      <c r="E319" s="34">
        <f>VLOOKUP(A319,DATA!$C$2:$H$347,6,0)</f>
        <v>2021</v>
      </c>
    </row>
    <row r="320" spans="1:5" x14ac:dyDescent="0.25">
      <c r="A320">
        <v>317</v>
      </c>
      <c r="B320" s="32">
        <f>VLOOKUP(A320,DATA!$C$2:$H$347,2,0)</f>
        <v>5801</v>
      </c>
      <c r="C320" s="32" t="str">
        <f>VLOOKUP(A320,DATA!$C$2:$H$347,3,0)</f>
        <v>QUILPUÉ</v>
      </c>
      <c r="D320" s="33">
        <f>VLOOKUP(A320,DATA!$C$2:$H$347,5,0)</f>
        <v>44742553</v>
      </c>
      <c r="E320" s="34">
        <f>VLOOKUP(A320,DATA!$C$2:$H$347,6,0)</f>
        <v>2021</v>
      </c>
    </row>
    <row r="321" spans="1:5" x14ac:dyDescent="0.25">
      <c r="A321">
        <v>318</v>
      </c>
      <c r="B321" s="32">
        <f>VLOOKUP(A321,DATA!$C$2:$H$347,2,0)</f>
        <v>15101</v>
      </c>
      <c r="C321" s="32" t="str">
        <f>VLOOKUP(A321,DATA!$C$2:$H$347,3,0)</f>
        <v>ARICA</v>
      </c>
      <c r="D321" s="33">
        <f>VLOOKUP(A321,DATA!$C$2:$H$347,5,0)</f>
        <v>45526363</v>
      </c>
      <c r="E321" s="34">
        <f>VLOOKUP(A321,DATA!$C$2:$H$347,6,0)</f>
        <v>2021</v>
      </c>
    </row>
    <row r="322" spans="1:5" x14ac:dyDescent="0.25">
      <c r="A322">
        <v>319</v>
      </c>
      <c r="B322" s="32">
        <f>VLOOKUP(A322,DATA!$C$2:$H$347,2,0)</f>
        <v>4102</v>
      </c>
      <c r="C322" s="32" t="str">
        <f>VLOOKUP(A322,DATA!$C$2:$H$347,3,0)</f>
        <v>COQUIMBO</v>
      </c>
      <c r="D322" s="33">
        <f>VLOOKUP(A322,DATA!$C$2:$H$347,5,0)</f>
        <v>50144982</v>
      </c>
      <c r="E322" s="34">
        <f>VLOOKUP(A322,DATA!$C$2:$H$347,6,0)</f>
        <v>2021</v>
      </c>
    </row>
    <row r="323" spans="1:5" x14ac:dyDescent="0.25">
      <c r="A323">
        <v>320</v>
      </c>
      <c r="B323" s="32">
        <f>VLOOKUP(A323,DATA!$C$2:$H$347,2,0)</f>
        <v>16101</v>
      </c>
      <c r="C323" s="32" t="str">
        <f>VLOOKUP(A323,DATA!$C$2:$H$347,3,0)</f>
        <v>CHILLÁN</v>
      </c>
      <c r="D323" s="33">
        <f>VLOOKUP(A323,DATA!$C$2:$H$347,5,0)</f>
        <v>51772329</v>
      </c>
      <c r="E323" s="34">
        <f>VLOOKUP(A323,DATA!$C$2:$H$347,6,0)</f>
        <v>2021</v>
      </c>
    </row>
    <row r="324" spans="1:5" x14ac:dyDescent="0.25">
      <c r="A324">
        <v>321</v>
      </c>
      <c r="B324" s="32">
        <f>VLOOKUP(A324,DATA!$C$2:$H$347,2,0)</f>
        <v>12101</v>
      </c>
      <c r="C324" s="32" t="str">
        <f>VLOOKUP(A324,DATA!$C$2:$H$347,3,0)</f>
        <v>PUNTA ARENAS</v>
      </c>
      <c r="D324" s="33">
        <f>VLOOKUP(A324,DATA!$C$2:$H$347,5,0)</f>
        <v>51912129</v>
      </c>
      <c r="E324" s="34">
        <f>VLOOKUP(A324,DATA!$C$2:$H$347,6,0)</f>
        <v>2021</v>
      </c>
    </row>
    <row r="325" spans="1:5" x14ac:dyDescent="0.25">
      <c r="A325">
        <v>322</v>
      </c>
      <c r="B325" s="32">
        <f>VLOOKUP(A325,DATA!$C$2:$H$347,2,0)</f>
        <v>13128</v>
      </c>
      <c r="C325" s="32" t="str">
        <f>VLOOKUP(A325,DATA!$C$2:$H$347,3,0)</f>
        <v>RENCA</v>
      </c>
      <c r="D325" s="33">
        <f>VLOOKUP(A325,DATA!$C$2:$H$347,5,0)</f>
        <v>52300276</v>
      </c>
      <c r="E325" s="34">
        <f>VLOOKUP(A325,DATA!$C$2:$H$347,6,0)</f>
        <v>2021</v>
      </c>
    </row>
    <row r="326" spans="1:5" x14ac:dyDescent="0.25">
      <c r="A326">
        <v>323</v>
      </c>
      <c r="B326" s="32">
        <f>VLOOKUP(A326,DATA!$C$2:$H$347,2,0)</f>
        <v>13125</v>
      </c>
      <c r="C326" s="32" t="str">
        <f>VLOOKUP(A326,DATA!$C$2:$H$347,3,0)</f>
        <v>QUILICURA</v>
      </c>
      <c r="D326" s="33">
        <f>VLOOKUP(A326,DATA!$C$2:$H$347,5,0)</f>
        <v>53342160</v>
      </c>
      <c r="E326" s="34">
        <f>VLOOKUP(A326,DATA!$C$2:$H$347,6,0)</f>
        <v>2021</v>
      </c>
    </row>
    <row r="327" spans="1:5" x14ac:dyDescent="0.25">
      <c r="A327">
        <v>324</v>
      </c>
      <c r="B327" s="32">
        <f>VLOOKUP(A327,DATA!$C$2:$H$347,2,0)</f>
        <v>2201</v>
      </c>
      <c r="C327" s="32" t="str">
        <f>VLOOKUP(A327,DATA!$C$2:$H$347,3,0)</f>
        <v>CALAMA</v>
      </c>
      <c r="D327" s="33">
        <f>VLOOKUP(A327,DATA!$C$2:$H$347,5,0)</f>
        <v>53965143</v>
      </c>
      <c r="E327" s="34">
        <f>VLOOKUP(A327,DATA!$C$2:$H$347,6,0)</f>
        <v>2021</v>
      </c>
    </row>
    <row r="328" spans="1:5" x14ac:dyDescent="0.25">
      <c r="A328">
        <v>325</v>
      </c>
      <c r="B328" s="32">
        <f>VLOOKUP(A328,DATA!$C$2:$H$347,2,0)</f>
        <v>13401</v>
      </c>
      <c r="C328" s="32" t="str">
        <f>VLOOKUP(A328,DATA!$C$2:$H$347,3,0)</f>
        <v>SAN BERNARDO</v>
      </c>
      <c r="D328" s="33">
        <f>VLOOKUP(A328,DATA!$C$2:$H$347,5,0)</f>
        <v>57096413</v>
      </c>
      <c r="E328" s="34">
        <f>VLOOKUP(A328,DATA!$C$2:$H$347,6,0)</f>
        <v>2021</v>
      </c>
    </row>
    <row r="329" spans="1:5" x14ac:dyDescent="0.25">
      <c r="A329">
        <v>326</v>
      </c>
      <c r="B329" s="32">
        <f>VLOOKUP(A329,DATA!$C$2:$H$347,2,0)</f>
        <v>9101</v>
      </c>
      <c r="C329" s="32" t="str">
        <f>VLOOKUP(A329,DATA!$C$2:$H$347,3,0)</f>
        <v>TEMUCO</v>
      </c>
      <c r="D329" s="33">
        <f>VLOOKUP(A329,DATA!$C$2:$H$347,5,0)</f>
        <v>57381892</v>
      </c>
      <c r="E329" s="34">
        <f>VLOOKUP(A329,DATA!$C$2:$H$347,6,0)</f>
        <v>2021</v>
      </c>
    </row>
    <row r="330" spans="1:5" x14ac:dyDescent="0.25">
      <c r="A330">
        <v>327</v>
      </c>
      <c r="B330" s="32">
        <f>VLOOKUP(A330,DATA!$C$2:$H$347,2,0)</f>
        <v>10101</v>
      </c>
      <c r="C330" s="32" t="str">
        <f>VLOOKUP(A330,DATA!$C$2:$H$347,3,0)</f>
        <v>PUERTO MONTT</v>
      </c>
      <c r="D330" s="33">
        <f>VLOOKUP(A330,DATA!$C$2:$H$347,5,0)</f>
        <v>59164863</v>
      </c>
      <c r="E330" s="34">
        <f>VLOOKUP(A330,DATA!$C$2:$H$347,6,0)</f>
        <v>2021</v>
      </c>
    </row>
    <row r="331" spans="1:5" x14ac:dyDescent="0.25">
      <c r="A331">
        <v>328</v>
      </c>
      <c r="B331" s="32">
        <f>VLOOKUP(A331,DATA!$C$2:$H$347,2,0)</f>
        <v>13301</v>
      </c>
      <c r="C331" s="32" t="str">
        <f>VLOOKUP(A331,DATA!$C$2:$H$347,3,0)</f>
        <v>COLINA</v>
      </c>
      <c r="D331" s="33">
        <f>VLOOKUP(A331,DATA!$C$2:$H$347,5,0)</f>
        <v>60371381</v>
      </c>
      <c r="E331" s="34">
        <f>VLOOKUP(A331,DATA!$C$2:$H$347,6,0)</f>
        <v>2021</v>
      </c>
    </row>
    <row r="332" spans="1:5" x14ac:dyDescent="0.25">
      <c r="A332">
        <v>329</v>
      </c>
      <c r="B332" s="32">
        <f>VLOOKUP(A332,DATA!$C$2:$H$347,2,0)</f>
        <v>13120</v>
      </c>
      <c r="C332" s="32" t="str">
        <f>VLOOKUP(A332,DATA!$C$2:$H$347,3,0)</f>
        <v>ÑUÑOA</v>
      </c>
      <c r="D332" s="33">
        <f>VLOOKUP(A332,DATA!$C$2:$H$347,5,0)</f>
        <v>64539377</v>
      </c>
      <c r="E332" s="34">
        <f>VLOOKUP(A332,DATA!$C$2:$H$347,6,0)</f>
        <v>2021</v>
      </c>
    </row>
    <row r="333" spans="1:5" x14ac:dyDescent="0.25">
      <c r="A333">
        <v>330</v>
      </c>
      <c r="B333" s="32">
        <f>VLOOKUP(A333,DATA!$C$2:$H$347,2,0)</f>
        <v>6101</v>
      </c>
      <c r="C333" s="32" t="str">
        <f>VLOOKUP(A333,DATA!$C$2:$H$347,3,0)</f>
        <v>RANCAGUA</v>
      </c>
      <c r="D333" s="33">
        <f>VLOOKUP(A333,DATA!$C$2:$H$347,5,0)</f>
        <v>70188295</v>
      </c>
      <c r="E333" s="34">
        <f>VLOOKUP(A333,DATA!$C$2:$H$347,6,0)</f>
        <v>2021</v>
      </c>
    </row>
    <row r="334" spans="1:5" x14ac:dyDescent="0.25">
      <c r="A334">
        <v>331</v>
      </c>
      <c r="B334" s="32">
        <f>VLOOKUP(A334,DATA!$C$2:$H$347,2,0)</f>
        <v>1101</v>
      </c>
      <c r="C334" s="32" t="str">
        <f>VLOOKUP(A334,DATA!$C$2:$H$347,3,0)</f>
        <v>IQUIQUE</v>
      </c>
      <c r="D334" s="33">
        <f>VLOOKUP(A334,DATA!$C$2:$H$347,5,0)</f>
        <v>74046726</v>
      </c>
      <c r="E334" s="34">
        <f>VLOOKUP(A334,DATA!$C$2:$H$347,6,0)</f>
        <v>2021</v>
      </c>
    </row>
    <row r="335" spans="1:5" x14ac:dyDescent="0.25">
      <c r="A335">
        <v>332</v>
      </c>
      <c r="B335" s="32">
        <f>VLOOKUP(A335,DATA!$C$2:$H$347,2,0)</f>
        <v>4101</v>
      </c>
      <c r="C335" s="32" t="str">
        <f>VLOOKUP(A335,DATA!$C$2:$H$347,3,0)</f>
        <v>LA SERENA</v>
      </c>
      <c r="D335" s="33">
        <f>VLOOKUP(A335,DATA!$C$2:$H$347,5,0)</f>
        <v>77357913</v>
      </c>
      <c r="E335" s="34">
        <f>VLOOKUP(A335,DATA!$C$2:$H$347,6,0)</f>
        <v>2021</v>
      </c>
    </row>
    <row r="336" spans="1:5" x14ac:dyDescent="0.25">
      <c r="A336">
        <v>333</v>
      </c>
      <c r="B336" s="32">
        <f>VLOOKUP(A336,DATA!$C$2:$H$347,2,0)</f>
        <v>13124</v>
      </c>
      <c r="C336" s="32" t="str">
        <f>VLOOKUP(A336,DATA!$C$2:$H$347,3,0)</f>
        <v>PUDAHUEL</v>
      </c>
      <c r="D336" s="33">
        <f>VLOOKUP(A336,DATA!$C$2:$H$347,5,0)</f>
        <v>87990105</v>
      </c>
      <c r="E336" s="34">
        <f>VLOOKUP(A336,DATA!$C$2:$H$347,6,0)</f>
        <v>2021</v>
      </c>
    </row>
    <row r="337" spans="1:5" x14ac:dyDescent="0.25">
      <c r="A337">
        <v>334</v>
      </c>
      <c r="B337" s="32">
        <f>VLOOKUP(A337,DATA!$C$2:$H$347,2,0)</f>
        <v>5109</v>
      </c>
      <c r="C337" s="32" t="str">
        <f>VLOOKUP(A337,DATA!$C$2:$H$347,3,0)</f>
        <v>VIÑA DEL MAR</v>
      </c>
      <c r="D337" s="33">
        <f>VLOOKUP(A337,DATA!$C$2:$H$347,5,0)</f>
        <v>88353187</v>
      </c>
      <c r="E337" s="34">
        <f>VLOOKUP(A337,DATA!$C$2:$H$347,6,0)</f>
        <v>2021</v>
      </c>
    </row>
    <row r="338" spans="1:5" x14ac:dyDescent="0.25">
      <c r="A338">
        <v>335</v>
      </c>
      <c r="B338" s="32">
        <f>VLOOKUP(A338,DATA!$C$2:$H$347,2,0)</f>
        <v>5101</v>
      </c>
      <c r="C338" s="32" t="str">
        <f>VLOOKUP(A338,DATA!$C$2:$H$347,3,0)</f>
        <v>VALPARAÍSO</v>
      </c>
      <c r="D338" s="33">
        <f>VLOOKUP(A338,DATA!$C$2:$H$347,5,0)</f>
        <v>90091784</v>
      </c>
      <c r="E338" s="34">
        <f>VLOOKUP(A338,DATA!$C$2:$H$347,6,0)</f>
        <v>2021</v>
      </c>
    </row>
    <row r="339" spans="1:5" x14ac:dyDescent="0.25">
      <c r="A339">
        <v>336</v>
      </c>
      <c r="B339" s="32">
        <f>VLOOKUP(A339,DATA!$C$2:$H$347,2,0)</f>
        <v>13122</v>
      </c>
      <c r="C339" s="32" t="str">
        <f>VLOOKUP(A339,DATA!$C$2:$H$347,3,0)</f>
        <v>PEÑALOLÉN</v>
      </c>
      <c r="D339" s="33">
        <f>VLOOKUP(A339,DATA!$C$2:$H$347,5,0)</f>
        <v>93552155</v>
      </c>
      <c r="E339" s="34">
        <f>VLOOKUP(A339,DATA!$C$2:$H$347,6,0)</f>
        <v>2021</v>
      </c>
    </row>
    <row r="340" spans="1:5" x14ac:dyDescent="0.25">
      <c r="A340">
        <v>337</v>
      </c>
      <c r="B340" s="32">
        <f>VLOOKUP(A340,DATA!$C$2:$H$347,2,0)</f>
        <v>13115</v>
      </c>
      <c r="C340" s="32" t="str">
        <f>VLOOKUP(A340,DATA!$C$2:$H$347,3,0)</f>
        <v>LO BARNECHEA</v>
      </c>
      <c r="D340" s="33">
        <f>VLOOKUP(A340,DATA!$C$2:$H$347,5,0)</f>
        <v>98817363</v>
      </c>
      <c r="E340" s="34">
        <f>VLOOKUP(A340,DATA!$C$2:$H$347,6,0)</f>
        <v>2021</v>
      </c>
    </row>
    <row r="341" spans="1:5" x14ac:dyDescent="0.25">
      <c r="A341">
        <v>338</v>
      </c>
      <c r="B341" s="32">
        <f>VLOOKUP(A341,DATA!$C$2:$H$347,2,0)</f>
        <v>13132</v>
      </c>
      <c r="C341" s="32" t="str">
        <f>VLOOKUP(A341,DATA!$C$2:$H$347,3,0)</f>
        <v>VITACURA</v>
      </c>
      <c r="D341" s="33">
        <f>VLOOKUP(A341,DATA!$C$2:$H$347,5,0)</f>
        <v>101159197</v>
      </c>
      <c r="E341" s="34">
        <f>VLOOKUP(A341,DATA!$C$2:$H$347,6,0)</f>
        <v>2021</v>
      </c>
    </row>
    <row r="342" spans="1:5" x14ac:dyDescent="0.25">
      <c r="A342">
        <v>339</v>
      </c>
      <c r="B342" s="32">
        <f>VLOOKUP(A342,DATA!$C$2:$H$347,2,0)</f>
        <v>13201</v>
      </c>
      <c r="C342" s="32" t="str">
        <f>VLOOKUP(A342,DATA!$C$2:$H$347,3,0)</f>
        <v>PUENTE ALTO</v>
      </c>
      <c r="D342" s="33">
        <f>VLOOKUP(A342,DATA!$C$2:$H$347,5,0)</f>
        <v>102589030</v>
      </c>
      <c r="E342" s="34">
        <f>VLOOKUP(A342,DATA!$C$2:$H$347,6,0)</f>
        <v>2021</v>
      </c>
    </row>
    <row r="343" spans="1:5" x14ac:dyDescent="0.25">
      <c r="A343">
        <v>340</v>
      </c>
      <c r="B343" s="32">
        <f>VLOOKUP(A343,DATA!$C$2:$H$347,2,0)</f>
        <v>2101</v>
      </c>
      <c r="C343" s="32" t="str">
        <f>VLOOKUP(A343,DATA!$C$2:$H$347,3,0)</f>
        <v>ANTOFAGASTA</v>
      </c>
      <c r="D343" s="33">
        <f>VLOOKUP(A343,DATA!$C$2:$H$347,5,0)</f>
        <v>114241945</v>
      </c>
      <c r="E343" s="34">
        <f>VLOOKUP(A343,DATA!$C$2:$H$347,6,0)</f>
        <v>2021</v>
      </c>
    </row>
    <row r="344" spans="1:5" x14ac:dyDescent="0.25">
      <c r="A344">
        <v>341</v>
      </c>
      <c r="B344" s="32">
        <f>VLOOKUP(A344,DATA!$C$2:$H$347,2,0)</f>
        <v>13119</v>
      </c>
      <c r="C344" s="32" t="str">
        <f>VLOOKUP(A344,DATA!$C$2:$H$347,3,0)</f>
        <v>MAIPÚ</v>
      </c>
      <c r="D344" s="33">
        <f>VLOOKUP(A344,DATA!$C$2:$H$347,5,0)</f>
        <v>129970907</v>
      </c>
      <c r="E344" s="34">
        <f>VLOOKUP(A344,DATA!$C$2:$H$347,6,0)</f>
        <v>2021</v>
      </c>
    </row>
    <row r="345" spans="1:5" x14ac:dyDescent="0.25">
      <c r="A345">
        <v>342</v>
      </c>
      <c r="B345" s="32">
        <f>VLOOKUP(A345,DATA!$C$2:$H$347,2,0)</f>
        <v>13110</v>
      </c>
      <c r="C345" s="32" t="str">
        <f>VLOOKUP(A345,DATA!$C$2:$H$347,3,0)</f>
        <v>LA FLORIDA</v>
      </c>
      <c r="D345" s="33">
        <f>VLOOKUP(A345,DATA!$C$2:$H$347,5,0)</f>
        <v>130569896</v>
      </c>
      <c r="E345" s="34">
        <f>VLOOKUP(A345,DATA!$C$2:$H$347,6,0)</f>
        <v>2021</v>
      </c>
    </row>
    <row r="346" spans="1:5" x14ac:dyDescent="0.25">
      <c r="A346">
        <v>343</v>
      </c>
      <c r="B346" s="32">
        <f>VLOOKUP(A346,DATA!$C$2:$H$347,2,0)</f>
        <v>13123</v>
      </c>
      <c r="C346" s="32" t="str">
        <f>VLOOKUP(A346,DATA!$C$2:$H$347,3,0)</f>
        <v>PROVIDENCIA</v>
      </c>
      <c r="D346" s="33">
        <f>VLOOKUP(A346,DATA!$C$2:$H$347,5,0)</f>
        <v>135440870</v>
      </c>
      <c r="E346" s="34">
        <f>VLOOKUP(A346,DATA!$C$2:$H$347,6,0)</f>
        <v>2021</v>
      </c>
    </row>
    <row r="347" spans="1:5" x14ac:dyDescent="0.25">
      <c r="A347">
        <v>344</v>
      </c>
      <c r="B347" s="32">
        <f>VLOOKUP(A347,DATA!$C$2:$H$347,2,0)</f>
        <v>13101</v>
      </c>
      <c r="C347" s="32" t="str">
        <f>VLOOKUP(A347,DATA!$C$2:$H$347,3,0)</f>
        <v>SANTIAGO</v>
      </c>
      <c r="D347" s="33">
        <f>VLOOKUP(A347,DATA!$C$2:$H$347,5,0)</f>
        <v>168846492</v>
      </c>
      <c r="E347" s="34">
        <f>VLOOKUP(A347,DATA!$C$2:$H$347,6,0)</f>
        <v>2021</v>
      </c>
    </row>
    <row r="348" spans="1:5" x14ac:dyDescent="0.25">
      <c r="A348">
        <v>345</v>
      </c>
      <c r="B348" s="32">
        <f>VLOOKUP(A348,DATA!$C$2:$H$347,2,0)</f>
        <v>13114</v>
      </c>
      <c r="C348" s="32" t="str">
        <f>VLOOKUP(A348,DATA!$C$2:$H$347,3,0)</f>
        <v>LAS CONDES</v>
      </c>
      <c r="D348" s="33">
        <f>VLOOKUP(A348,DATA!$C$2:$H$347,5,0)</f>
        <v>316860161</v>
      </c>
      <c r="E348" s="34">
        <f>VLOOKUP(A348,DATA!$C$2:$H$347,6,0)</f>
        <v>2021</v>
      </c>
    </row>
    <row r="349" spans="1:5" x14ac:dyDescent="0.25"/>
  </sheetData>
  <sheetProtection sheet="1" objects="1" scenarios="1"/>
  <sortState ref="B4:E348">
    <sortCondition ref="D4:D348"/>
  </sortState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&amp;A&amp;RPágina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354"/>
  <sheetViews>
    <sheetView showGridLines="0" workbookViewId="0">
      <selection activeCell="A2" sqref="A2"/>
    </sheetView>
  </sheetViews>
  <sheetFormatPr baseColWidth="10" defaultColWidth="0" defaultRowHeight="15" zeroHeight="1" x14ac:dyDescent="0.25"/>
  <cols>
    <col min="1" max="1" width="7.7109375" style="27" bestFit="1" customWidth="1"/>
    <col min="2" max="2" width="22.140625" style="27" bestFit="1" customWidth="1"/>
    <col min="3" max="3" width="8" style="76" bestFit="1" customWidth="1"/>
    <col min="4" max="5" width="14.28515625" style="28" bestFit="1" customWidth="1"/>
    <col min="6" max="7" width="13.28515625" style="76" bestFit="1" customWidth="1"/>
    <col min="8" max="9" width="14.28515625" style="76" bestFit="1" customWidth="1"/>
    <col min="10" max="10" width="17.5703125" style="77" bestFit="1" customWidth="1"/>
    <col min="11" max="11" width="6.42578125" style="41" customWidth="1"/>
    <col min="12" max="12" width="9.42578125" style="27" customWidth="1"/>
    <col min="13" max="13" width="22" style="27" bestFit="1" customWidth="1"/>
    <col min="14" max="14" width="8.85546875" style="76" customWidth="1"/>
    <col min="15" max="15" width="17.7109375" style="28" bestFit="1" customWidth="1"/>
    <col min="16" max="16" width="17.7109375" style="27" bestFit="1" customWidth="1"/>
    <col min="17" max="20" width="17.7109375" style="76" bestFit="1" customWidth="1"/>
    <col min="21" max="21" width="20" style="78" bestFit="1" customWidth="1"/>
    <col min="22" max="16384" width="11" style="27" hidden="1"/>
  </cols>
  <sheetData>
    <row r="1" spans="1:21" ht="27" thickBot="1" x14ac:dyDescent="0.45">
      <c r="A1" s="111" t="s">
        <v>380</v>
      </c>
      <c r="B1" s="112"/>
      <c r="C1" s="112"/>
      <c r="D1" s="112"/>
      <c r="E1" s="112"/>
      <c r="F1" s="112"/>
      <c r="G1" s="112"/>
      <c r="H1" s="112"/>
      <c r="I1" s="112"/>
      <c r="J1" s="113"/>
      <c r="L1" s="114" t="s">
        <v>349</v>
      </c>
      <c r="M1" s="115"/>
      <c r="N1" s="115"/>
      <c r="O1" s="115"/>
      <c r="P1" s="115"/>
      <c r="Q1" s="115"/>
      <c r="R1" s="115"/>
      <c r="S1" s="115"/>
      <c r="T1" s="115"/>
      <c r="U1" s="116"/>
    </row>
    <row r="2" spans="1:21" x14ac:dyDescent="0.25">
      <c r="A2" s="35"/>
      <c r="B2" s="35"/>
      <c r="C2" s="37"/>
      <c r="D2" s="42"/>
      <c r="E2" s="42"/>
      <c r="F2" s="43"/>
      <c r="G2" s="43"/>
      <c r="H2" s="43"/>
      <c r="I2" s="43"/>
      <c r="J2" s="44"/>
      <c r="K2" s="45"/>
      <c r="L2" s="35"/>
      <c r="M2" s="35"/>
      <c r="N2" s="37"/>
      <c r="O2" s="46"/>
      <c r="P2" s="47"/>
      <c r="Q2" s="47"/>
      <c r="R2" s="47"/>
      <c r="S2" s="47"/>
      <c r="T2" s="47"/>
      <c r="U2" s="48"/>
    </row>
    <row r="3" spans="1:21" ht="15.75" thickBot="1" x14ac:dyDescent="0.3">
      <c r="A3" s="35"/>
      <c r="B3" s="35"/>
      <c r="C3" s="37"/>
      <c r="D3" s="46"/>
      <c r="E3" s="42"/>
      <c r="F3" s="37"/>
      <c r="G3" s="37"/>
      <c r="H3" s="37"/>
      <c r="I3" s="37"/>
      <c r="J3" s="49"/>
      <c r="L3" s="35"/>
      <c r="M3" s="35"/>
      <c r="N3" s="37"/>
      <c r="O3" s="46"/>
      <c r="P3" s="42"/>
      <c r="Q3" s="37"/>
      <c r="R3" s="37"/>
      <c r="S3" s="37"/>
      <c r="T3" s="37"/>
      <c r="U3" s="50"/>
    </row>
    <row r="4" spans="1:21" ht="15.75" thickBot="1" x14ac:dyDescent="0.3">
      <c r="A4" s="35"/>
      <c r="B4" s="35"/>
      <c r="C4" s="37"/>
      <c r="D4" s="46"/>
      <c r="E4" s="46"/>
      <c r="F4" s="117" t="s">
        <v>350</v>
      </c>
      <c r="G4" s="118"/>
      <c r="H4" s="118"/>
      <c r="I4" s="119"/>
      <c r="J4" s="51"/>
      <c r="L4" s="35"/>
      <c r="M4" s="35"/>
      <c r="N4" s="37"/>
      <c r="O4" s="46"/>
      <c r="P4" s="46"/>
      <c r="Q4" s="117" t="s">
        <v>350</v>
      </c>
      <c r="R4" s="118"/>
      <c r="S4" s="118"/>
      <c r="T4" s="119"/>
      <c r="U4" s="50"/>
    </row>
    <row r="5" spans="1:21" ht="15.75" thickBot="1" x14ac:dyDescent="0.3">
      <c r="A5" s="35"/>
      <c r="B5" s="35"/>
      <c r="C5" s="37"/>
      <c r="D5" s="52" t="s">
        <v>351</v>
      </c>
      <c r="E5" s="53" t="s">
        <v>352</v>
      </c>
      <c r="F5" s="54">
        <v>1</v>
      </c>
      <c r="G5" s="54">
        <f>+F6+1</f>
        <v>4919557</v>
      </c>
      <c r="H5" s="54">
        <f>+G6+1</f>
        <v>9839113</v>
      </c>
      <c r="I5" s="55">
        <f>+H6+1</f>
        <v>14758669</v>
      </c>
      <c r="J5" s="51"/>
      <c r="L5" s="35"/>
      <c r="M5" s="35"/>
      <c r="N5" s="37"/>
      <c r="O5" s="52" t="s">
        <v>351</v>
      </c>
      <c r="P5" s="53" t="s">
        <v>352</v>
      </c>
      <c r="Q5" s="54">
        <v>1</v>
      </c>
      <c r="R5" s="54">
        <f>+Q6+1</f>
        <v>1426703475</v>
      </c>
      <c r="S5" s="54">
        <f>+R6+1</f>
        <v>2853406949</v>
      </c>
      <c r="T5" s="55">
        <f>+S6+1</f>
        <v>4280110423</v>
      </c>
      <c r="U5" s="50"/>
    </row>
    <row r="6" spans="1:21" ht="15.75" thickBot="1" x14ac:dyDescent="0.3">
      <c r="A6" s="35"/>
      <c r="B6" s="35"/>
      <c r="C6" s="37"/>
      <c r="D6" s="56">
        <f>SUM(D9:D353)</f>
        <v>19678222</v>
      </c>
      <c r="E6" s="57">
        <f>ROUND(D6/4,0)</f>
        <v>4919556</v>
      </c>
      <c r="F6" s="58">
        <f>+$E$6</f>
        <v>4919556</v>
      </c>
      <c r="G6" s="58">
        <f>+$E$6*2</f>
        <v>9839112</v>
      </c>
      <c r="H6" s="58">
        <f>+$E$6*3</f>
        <v>14758668</v>
      </c>
      <c r="I6" s="59">
        <f>+D6</f>
        <v>19678222</v>
      </c>
      <c r="J6" s="51"/>
      <c r="L6" s="35"/>
      <c r="M6" s="35"/>
      <c r="N6" s="37"/>
      <c r="O6" s="56">
        <f>SUM(O9:O353)</f>
        <v>5706813896</v>
      </c>
      <c r="P6" s="57">
        <f>ROUND(O6/4,0)</f>
        <v>1426703474</v>
      </c>
      <c r="Q6" s="58">
        <f>+$P$6</f>
        <v>1426703474</v>
      </c>
      <c r="R6" s="58">
        <f>+$P$6*2</f>
        <v>2853406948</v>
      </c>
      <c r="S6" s="58">
        <f>+$P$6*3</f>
        <v>4280110422</v>
      </c>
      <c r="T6" s="59">
        <f>+O6</f>
        <v>5706813896</v>
      </c>
      <c r="U6" s="50"/>
    </row>
    <row r="7" spans="1:21" ht="15.75" thickBot="1" x14ac:dyDescent="0.3">
      <c r="A7" s="35"/>
      <c r="B7" s="37"/>
      <c r="C7" s="37"/>
      <c r="D7" s="37"/>
      <c r="E7" s="37"/>
      <c r="F7" s="117" t="s">
        <v>353</v>
      </c>
      <c r="G7" s="118"/>
      <c r="H7" s="118"/>
      <c r="I7" s="119"/>
      <c r="J7" s="51"/>
      <c r="L7" s="35"/>
      <c r="M7" s="35"/>
      <c r="N7" s="37"/>
      <c r="O7" s="37"/>
      <c r="P7" s="37"/>
      <c r="Q7" s="117" t="s">
        <v>353</v>
      </c>
      <c r="R7" s="118"/>
      <c r="S7" s="118"/>
      <c r="T7" s="119"/>
      <c r="U7" s="50"/>
    </row>
    <row r="8" spans="1:21" ht="91.15" customHeight="1" thickBot="1" x14ac:dyDescent="0.3">
      <c r="A8" s="60" t="s">
        <v>0</v>
      </c>
      <c r="B8" s="60" t="s">
        <v>1</v>
      </c>
      <c r="C8" s="61" t="s">
        <v>354</v>
      </c>
      <c r="D8" s="61" t="str">
        <f>+Hbtes_2021!D2</f>
        <v>Población Comunal, Estimada por el INE (2021)</v>
      </c>
      <c r="E8" s="62" t="s">
        <v>355</v>
      </c>
      <c r="F8" s="63" t="s">
        <v>356</v>
      </c>
      <c r="G8" s="64" t="s">
        <v>357</v>
      </c>
      <c r="H8" s="64" t="s">
        <v>358</v>
      </c>
      <c r="I8" s="65" t="s">
        <v>359</v>
      </c>
      <c r="J8" s="66" t="str">
        <f>"Categoría Determinada según variable: "&amp;A1</f>
        <v>Categoría Determinada según variable: Número de habitantes</v>
      </c>
      <c r="L8" s="67" t="s">
        <v>0</v>
      </c>
      <c r="M8" s="67" t="s">
        <v>1</v>
      </c>
      <c r="N8" s="68" t="s">
        <v>354</v>
      </c>
      <c r="O8" s="68" t="str">
        <f>+'Ing Percibidos_2021_SINIM'!B1</f>
        <v>Ingreso Total a Considerar (M$)</v>
      </c>
      <c r="P8" s="69" t="s">
        <v>355</v>
      </c>
      <c r="Q8" s="63" t="s">
        <v>356</v>
      </c>
      <c r="R8" s="64" t="s">
        <v>357</v>
      </c>
      <c r="S8" s="64" t="s">
        <v>358</v>
      </c>
      <c r="T8" s="65" t="s">
        <v>359</v>
      </c>
      <c r="U8" s="66" t="str">
        <f>"Categoría Determinada según variable: "&amp;L1</f>
        <v>Categoría Determinada según variable: Ingresos anuales percibidos</v>
      </c>
    </row>
    <row r="9" spans="1:21" x14ac:dyDescent="0.25">
      <c r="A9" s="30">
        <f>+Hbtes_2021!B3</f>
        <v>12103</v>
      </c>
      <c r="B9" s="30" t="str">
        <f>+Hbtes_2021!C3</f>
        <v>RÍO VERDE</v>
      </c>
      <c r="C9" s="70">
        <v>1</v>
      </c>
      <c r="D9" s="31">
        <f>+Hbtes_2021!D3</f>
        <v>212</v>
      </c>
      <c r="E9" s="31">
        <f>+D9</f>
        <v>212</v>
      </c>
      <c r="F9" s="71">
        <f>IF(E9&lt;=$F$6,1,0)</f>
        <v>1</v>
      </c>
      <c r="G9" s="71">
        <f>IF(AND(E9&gt;=$G$5,E9&lt;=$G$6),2,0)</f>
        <v>0</v>
      </c>
      <c r="H9" s="71">
        <f>IF(AND(E9&gt;=$H$5,E9&lt;=$H$6),3,0)</f>
        <v>0</v>
      </c>
      <c r="I9" s="71">
        <f>IF(AND(E9&gt;=$I$5,E9&lt;=$I$6),4,0)</f>
        <v>0</v>
      </c>
      <c r="J9" s="72">
        <f>SUM(F9:I9)</f>
        <v>1</v>
      </c>
      <c r="L9" s="30">
        <f>+'Ing Percibidos_2021_SINIM'!B4</f>
        <v>12102</v>
      </c>
      <c r="M9" s="30" t="str">
        <f>+'Ing Percibidos_2021_SINIM'!C4</f>
        <v>LAGUNA BLANCA</v>
      </c>
      <c r="N9" s="73">
        <v>1</v>
      </c>
      <c r="O9" s="31">
        <f>+'Ing Percibidos_2021_SINIM'!D4</f>
        <v>1378326</v>
      </c>
      <c r="P9" s="74">
        <f>+O9</f>
        <v>1378326</v>
      </c>
      <c r="Q9" s="71">
        <f>IF(P9&lt;=$Q$6,1,0)</f>
        <v>1</v>
      </c>
      <c r="R9" s="71">
        <f>IF(AND(P9&gt;=$R$5,P9&lt;=$R$6),2,0)</f>
        <v>0</v>
      </c>
      <c r="S9" s="71">
        <f>IF(AND(P9&gt;=$S$5,P9&lt;=$S$6),3,0)</f>
        <v>0</v>
      </c>
      <c r="T9" s="71">
        <f>IF(AND(P9&gt;=$T$5,P9&lt;=$T$6),4,0)</f>
        <v>0</v>
      </c>
      <c r="U9" s="72">
        <f>SUM(Q9:T9)</f>
        <v>1</v>
      </c>
    </row>
    <row r="10" spans="1:21" x14ac:dyDescent="0.25">
      <c r="A10" s="30">
        <f>+Hbtes_2021!B4</f>
        <v>12102</v>
      </c>
      <c r="B10" s="30" t="str">
        <f>+Hbtes_2021!C4</f>
        <v>LAGUNA BLANCA</v>
      </c>
      <c r="C10" s="70">
        <v>2</v>
      </c>
      <c r="D10" s="31">
        <f>+Hbtes_2021!D4</f>
        <v>259</v>
      </c>
      <c r="E10" s="31">
        <f>+E9+D10</f>
        <v>471</v>
      </c>
      <c r="F10" s="73">
        <f t="shared" ref="F10:F73" si="0">IF(E10&lt;=$F$6,1,0)</f>
        <v>1</v>
      </c>
      <c r="G10" s="73">
        <f t="shared" ref="G10:G73" si="1">IF(AND(E10&gt;=$G$5,E10&lt;=$G$6),2,0)</f>
        <v>0</v>
      </c>
      <c r="H10" s="73">
        <f t="shared" ref="H10:H73" si="2">IF(AND(E10&gt;=$H$5,E10&lt;=$H$6),3,0)</f>
        <v>0</v>
      </c>
      <c r="I10" s="73">
        <f t="shared" ref="I10:I73" si="3">IF(AND(E10&gt;=$I$5,E10&lt;=$I$6),4,0)</f>
        <v>0</v>
      </c>
      <c r="J10" s="75">
        <f t="shared" ref="J10:J73" si="4">SUM(F10:I10)</f>
        <v>1</v>
      </c>
      <c r="L10" s="30">
        <f>+'Ing Percibidos_2021_SINIM'!B5</f>
        <v>12104</v>
      </c>
      <c r="M10" s="30" t="str">
        <f>+'Ing Percibidos_2021_SINIM'!C5</f>
        <v>SAN GREGORIO</v>
      </c>
      <c r="N10" s="73">
        <v>2</v>
      </c>
      <c r="O10" s="31">
        <f>+'Ing Percibidos_2021_SINIM'!D5</f>
        <v>1591646</v>
      </c>
      <c r="P10" s="74">
        <f>+P9+O10</f>
        <v>2969972</v>
      </c>
      <c r="Q10" s="73">
        <f t="shared" ref="Q10:Q73" si="5">IF(P10&lt;=$Q$6,1,0)</f>
        <v>1</v>
      </c>
      <c r="R10" s="73">
        <f t="shared" ref="R10:R73" si="6">IF(AND(P10&gt;=$R$5,P10&lt;=$R$6),2,0)</f>
        <v>0</v>
      </c>
      <c r="S10" s="73">
        <f t="shared" ref="S10:S73" si="7">IF(AND(P10&gt;=$S$5,P10&lt;=$S$6),3,0)</f>
        <v>0</v>
      </c>
      <c r="T10" s="73">
        <f t="shared" ref="T10:T73" si="8">IF(AND(P10&gt;=$T$5,P10&lt;=$T$6),4,0)</f>
        <v>0</v>
      </c>
      <c r="U10" s="75">
        <f t="shared" ref="U10:U73" si="9">SUM(Q10:T10)</f>
        <v>1</v>
      </c>
    </row>
    <row r="11" spans="1:21" x14ac:dyDescent="0.25">
      <c r="A11" s="30">
        <f>+Hbtes_2021!B5</f>
        <v>12303</v>
      </c>
      <c r="B11" s="30" t="str">
        <f>+Hbtes_2021!C5</f>
        <v>TIMAUKEL</v>
      </c>
      <c r="C11" s="70">
        <v>3</v>
      </c>
      <c r="D11" s="31">
        <f>+Hbtes_2021!D5</f>
        <v>281</v>
      </c>
      <c r="E11" s="31">
        <f t="shared" ref="E11:E74" si="10">+E10+D11</f>
        <v>752</v>
      </c>
      <c r="F11" s="73">
        <f t="shared" si="0"/>
        <v>1</v>
      </c>
      <c r="G11" s="73">
        <f t="shared" si="1"/>
        <v>0</v>
      </c>
      <c r="H11" s="73">
        <f t="shared" si="2"/>
        <v>0</v>
      </c>
      <c r="I11" s="73">
        <f t="shared" si="3"/>
        <v>0</v>
      </c>
      <c r="J11" s="75">
        <f t="shared" si="4"/>
        <v>1</v>
      </c>
      <c r="L11" s="30">
        <f>+'Ing Percibidos_2021_SINIM'!B6</f>
        <v>15202</v>
      </c>
      <c r="M11" s="30" t="str">
        <f>+'Ing Percibidos_2021_SINIM'!C6</f>
        <v>GENERAL LAGOS</v>
      </c>
      <c r="N11" s="73">
        <v>3</v>
      </c>
      <c r="O11" s="31">
        <f>+'Ing Percibidos_2021_SINIM'!D6</f>
        <v>1699671</v>
      </c>
      <c r="P11" s="74">
        <f t="shared" ref="P11:P74" si="11">+P10+O11</f>
        <v>4669643</v>
      </c>
      <c r="Q11" s="73">
        <f t="shared" si="5"/>
        <v>1</v>
      </c>
      <c r="R11" s="73">
        <f t="shared" si="6"/>
        <v>0</v>
      </c>
      <c r="S11" s="73">
        <f t="shared" si="7"/>
        <v>0</v>
      </c>
      <c r="T11" s="73">
        <f t="shared" si="8"/>
        <v>0</v>
      </c>
      <c r="U11" s="75">
        <f t="shared" si="9"/>
        <v>1</v>
      </c>
    </row>
    <row r="12" spans="1:21" x14ac:dyDescent="0.25">
      <c r="A12" s="30">
        <f>+Hbtes_2021!B6</f>
        <v>2202</v>
      </c>
      <c r="B12" s="30" t="str">
        <f>+Hbtes_2021!C6</f>
        <v>OLLAGÜE</v>
      </c>
      <c r="C12" s="70">
        <v>4</v>
      </c>
      <c r="D12" s="31">
        <f>+Hbtes_2021!D6</f>
        <v>283</v>
      </c>
      <c r="E12" s="31">
        <f t="shared" si="10"/>
        <v>1035</v>
      </c>
      <c r="F12" s="73">
        <f t="shared" si="0"/>
        <v>1</v>
      </c>
      <c r="G12" s="73">
        <f t="shared" si="1"/>
        <v>0</v>
      </c>
      <c r="H12" s="73">
        <f t="shared" si="2"/>
        <v>0</v>
      </c>
      <c r="I12" s="73">
        <f t="shared" si="3"/>
        <v>0</v>
      </c>
      <c r="J12" s="75">
        <f t="shared" si="4"/>
        <v>1</v>
      </c>
      <c r="L12" s="30">
        <f>+'Ing Percibidos_2021_SINIM'!B7</f>
        <v>12303</v>
      </c>
      <c r="M12" s="30" t="str">
        <f>+'Ing Percibidos_2021_SINIM'!C7</f>
        <v>TIMAUKEL</v>
      </c>
      <c r="N12" s="73">
        <v>4</v>
      </c>
      <c r="O12" s="31">
        <f>+'Ing Percibidos_2021_SINIM'!D7</f>
        <v>1766993</v>
      </c>
      <c r="P12" s="74">
        <f t="shared" si="11"/>
        <v>6436636</v>
      </c>
      <c r="Q12" s="73">
        <f t="shared" si="5"/>
        <v>1</v>
      </c>
      <c r="R12" s="73">
        <f t="shared" si="6"/>
        <v>0</v>
      </c>
      <c r="S12" s="73">
        <f t="shared" si="7"/>
        <v>0</v>
      </c>
      <c r="T12" s="73">
        <f t="shared" si="8"/>
        <v>0</v>
      </c>
      <c r="U12" s="75">
        <f t="shared" si="9"/>
        <v>1</v>
      </c>
    </row>
    <row r="13" spans="1:21" x14ac:dyDescent="0.25">
      <c r="A13" s="30">
        <f>+Hbtes_2021!B7</f>
        <v>11303</v>
      </c>
      <c r="B13" s="30" t="str">
        <f>+Hbtes_2021!C7</f>
        <v>TORTEL</v>
      </c>
      <c r="C13" s="70">
        <v>5</v>
      </c>
      <c r="D13" s="31">
        <f>+Hbtes_2021!D7</f>
        <v>576</v>
      </c>
      <c r="E13" s="31">
        <f t="shared" si="10"/>
        <v>1611</v>
      </c>
      <c r="F13" s="73">
        <f t="shared" si="0"/>
        <v>1</v>
      </c>
      <c r="G13" s="73">
        <f t="shared" si="1"/>
        <v>0</v>
      </c>
      <c r="H13" s="73">
        <f t="shared" si="2"/>
        <v>0</v>
      </c>
      <c r="I13" s="73">
        <f t="shared" si="3"/>
        <v>0</v>
      </c>
      <c r="J13" s="75">
        <f t="shared" si="4"/>
        <v>1</v>
      </c>
      <c r="L13" s="30">
        <f>+'Ing Percibidos_2021_SINIM'!B8</f>
        <v>11303</v>
      </c>
      <c r="M13" s="30" t="str">
        <f>+'Ing Percibidos_2021_SINIM'!C8</f>
        <v>TORTEL</v>
      </c>
      <c r="N13" s="73">
        <v>5</v>
      </c>
      <c r="O13" s="31">
        <f>+'Ing Percibidos_2021_SINIM'!D8</f>
        <v>1787184</v>
      </c>
      <c r="P13" s="74">
        <f t="shared" si="11"/>
        <v>8223820</v>
      </c>
      <c r="Q13" s="73">
        <f t="shared" si="5"/>
        <v>1</v>
      </c>
      <c r="R13" s="73">
        <f t="shared" si="6"/>
        <v>0</v>
      </c>
      <c r="S13" s="73">
        <f t="shared" si="7"/>
        <v>0</v>
      </c>
      <c r="T13" s="73">
        <f t="shared" si="8"/>
        <v>0</v>
      </c>
      <c r="U13" s="75">
        <f t="shared" si="9"/>
        <v>1</v>
      </c>
    </row>
    <row r="14" spans="1:21" x14ac:dyDescent="0.25">
      <c r="A14" s="30">
        <f>+Hbtes_2021!B8</f>
        <v>11302</v>
      </c>
      <c r="B14" s="30" t="str">
        <f>+Hbtes_2021!C8</f>
        <v>O´HIGGINS</v>
      </c>
      <c r="C14" s="70">
        <v>6</v>
      </c>
      <c r="D14" s="31">
        <f>+Hbtes_2021!D8</f>
        <v>665</v>
      </c>
      <c r="E14" s="31">
        <f t="shared" si="10"/>
        <v>2276</v>
      </c>
      <c r="F14" s="73">
        <f t="shared" si="0"/>
        <v>1</v>
      </c>
      <c r="G14" s="73">
        <f t="shared" si="1"/>
        <v>0</v>
      </c>
      <c r="H14" s="73">
        <f t="shared" si="2"/>
        <v>0</v>
      </c>
      <c r="I14" s="73">
        <f t="shared" si="3"/>
        <v>0</v>
      </c>
      <c r="J14" s="75">
        <f t="shared" si="4"/>
        <v>1</v>
      </c>
      <c r="L14" s="30">
        <f>+'Ing Percibidos_2021_SINIM'!B9</f>
        <v>11302</v>
      </c>
      <c r="M14" s="30" t="str">
        <f>+'Ing Percibidos_2021_SINIM'!C9</f>
        <v>O´HIGGINS</v>
      </c>
      <c r="N14" s="73">
        <v>6</v>
      </c>
      <c r="O14" s="31">
        <f>+'Ing Percibidos_2021_SINIM'!D9</f>
        <v>1848497</v>
      </c>
      <c r="P14" s="74">
        <f t="shared" si="11"/>
        <v>10072317</v>
      </c>
      <c r="Q14" s="73">
        <f t="shared" si="5"/>
        <v>1</v>
      </c>
      <c r="R14" s="73">
        <f t="shared" si="6"/>
        <v>0</v>
      </c>
      <c r="S14" s="73">
        <f t="shared" si="7"/>
        <v>0</v>
      </c>
      <c r="T14" s="73">
        <f t="shared" si="8"/>
        <v>0</v>
      </c>
      <c r="U14" s="75">
        <f t="shared" si="9"/>
        <v>1</v>
      </c>
    </row>
    <row r="15" spans="1:21" x14ac:dyDescent="0.25">
      <c r="A15" s="30">
        <f>+Hbtes_2021!B9</f>
        <v>12104</v>
      </c>
      <c r="B15" s="30" t="str">
        <f>+Hbtes_2021!C9</f>
        <v>SAN GREGORIO</v>
      </c>
      <c r="C15" s="70">
        <v>7</v>
      </c>
      <c r="D15" s="31">
        <f>+Hbtes_2021!D9</f>
        <v>674</v>
      </c>
      <c r="E15" s="31">
        <f t="shared" si="10"/>
        <v>2950</v>
      </c>
      <c r="F15" s="73">
        <f t="shared" si="0"/>
        <v>1</v>
      </c>
      <c r="G15" s="73">
        <f t="shared" si="1"/>
        <v>0</v>
      </c>
      <c r="H15" s="73">
        <f t="shared" si="2"/>
        <v>0</v>
      </c>
      <c r="I15" s="73">
        <f t="shared" si="3"/>
        <v>0</v>
      </c>
      <c r="J15" s="75">
        <f t="shared" si="4"/>
        <v>1</v>
      </c>
      <c r="L15" s="30">
        <f>+'Ing Percibidos_2021_SINIM'!B10</f>
        <v>10404</v>
      </c>
      <c r="M15" s="30" t="str">
        <f>+'Ing Percibidos_2021_SINIM'!C10</f>
        <v>PALENA</v>
      </c>
      <c r="N15" s="73">
        <v>7</v>
      </c>
      <c r="O15" s="31">
        <f>+'Ing Percibidos_2021_SINIM'!D10</f>
        <v>2094280</v>
      </c>
      <c r="P15" s="74">
        <f t="shared" si="11"/>
        <v>12166597</v>
      </c>
      <c r="Q15" s="73">
        <f t="shared" si="5"/>
        <v>1</v>
      </c>
      <c r="R15" s="73">
        <f t="shared" si="6"/>
        <v>0</v>
      </c>
      <c r="S15" s="73">
        <f t="shared" si="7"/>
        <v>0</v>
      </c>
      <c r="T15" s="73">
        <f t="shared" si="8"/>
        <v>0</v>
      </c>
      <c r="U15" s="75">
        <f t="shared" si="9"/>
        <v>1</v>
      </c>
    </row>
    <row r="16" spans="1:21" x14ac:dyDescent="0.25">
      <c r="A16" s="30">
        <f>+Hbtes_2021!B10</f>
        <v>12302</v>
      </c>
      <c r="B16" s="30" t="str">
        <f>+Hbtes_2021!C10</f>
        <v>PRIMAVERA</v>
      </c>
      <c r="C16" s="70">
        <v>8</v>
      </c>
      <c r="D16" s="31">
        <f>+Hbtes_2021!D10</f>
        <v>689</v>
      </c>
      <c r="E16" s="31">
        <f t="shared" si="10"/>
        <v>3639</v>
      </c>
      <c r="F16" s="73">
        <f t="shared" si="0"/>
        <v>1</v>
      </c>
      <c r="G16" s="73">
        <f t="shared" si="1"/>
        <v>0</v>
      </c>
      <c r="H16" s="73">
        <f t="shared" si="2"/>
        <v>0</v>
      </c>
      <c r="I16" s="73">
        <f t="shared" si="3"/>
        <v>0</v>
      </c>
      <c r="J16" s="75">
        <f t="shared" si="4"/>
        <v>1</v>
      </c>
      <c r="L16" s="30">
        <f>+'Ing Percibidos_2021_SINIM'!B11</f>
        <v>12302</v>
      </c>
      <c r="M16" s="30" t="str">
        <f>+'Ing Percibidos_2021_SINIM'!C11</f>
        <v>PRIMAVERA</v>
      </c>
      <c r="N16" s="73">
        <v>8</v>
      </c>
      <c r="O16" s="31">
        <f>+'Ing Percibidos_2021_SINIM'!D11</f>
        <v>2147971</v>
      </c>
      <c r="P16" s="74">
        <f t="shared" si="11"/>
        <v>14314568</v>
      </c>
      <c r="Q16" s="73">
        <f t="shared" si="5"/>
        <v>1</v>
      </c>
      <c r="R16" s="73">
        <f t="shared" si="6"/>
        <v>0</v>
      </c>
      <c r="S16" s="73">
        <f t="shared" si="7"/>
        <v>0</v>
      </c>
      <c r="T16" s="73">
        <f t="shared" si="8"/>
        <v>0</v>
      </c>
      <c r="U16" s="75">
        <f t="shared" si="9"/>
        <v>1</v>
      </c>
    </row>
    <row r="17" spans="1:21" x14ac:dyDescent="0.25">
      <c r="A17" s="30">
        <f>+Hbtes_2021!B11</f>
        <v>15202</v>
      </c>
      <c r="B17" s="30" t="str">
        <f>+Hbtes_2021!C11</f>
        <v>GENERAL LAGOS</v>
      </c>
      <c r="C17" s="70">
        <v>9</v>
      </c>
      <c r="D17" s="31">
        <f>+Hbtes_2021!D11</f>
        <v>810</v>
      </c>
      <c r="E17" s="31">
        <f t="shared" si="10"/>
        <v>4449</v>
      </c>
      <c r="F17" s="73">
        <f t="shared" si="0"/>
        <v>1</v>
      </c>
      <c r="G17" s="73">
        <f t="shared" si="1"/>
        <v>0</v>
      </c>
      <c r="H17" s="73">
        <f t="shared" si="2"/>
        <v>0</v>
      </c>
      <c r="I17" s="73">
        <f t="shared" si="3"/>
        <v>0</v>
      </c>
      <c r="J17" s="75">
        <f t="shared" si="4"/>
        <v>1</v>
      </c>
      <c r="L17" s="30">
        <f>+'Ing Percibidos_2021_SINIM'!B12</f>
        <v>11102</v>
      </c>
      <c r="M17" s="30" t="str">
        <f>+'Ing Percibidos_2021_SINIM'!C12</f>
        <v>LAGO VERDE</v>
      </c>
      <c r="N17" s="73">
        <v>9</v>
      </c>
      <c r="O17" s="31">
        <f>+'Ing Percibidos_2021_SINIM'!D12</f>
        <v>2212582</v>
      </c>
      <c r="P17" s="74">
        <f t="shared" si="11"/>
        <v>16527150</v>
      </c>
      <c r="Q17" s="73">
        <f t="shared" si="5"/>
        <v>1</v>
      </c>
      <c r="R17" s="73">
        <f t="shared" si="6"/>
        <v>0</v>
      </c>
      <c r="S17" s="73">
        <f t="shared" si="7"/>
        <v>0</v>
      </c>
      <c r="T17" s="73">
        <f t="shared" si="8"/>
        <v>0</v>
      </c>
      <c r="U17" s="75">
        <f t="shared" si="9"/>
        <v>1</v>
      </c>
    </row>
    <row r="18" spans="1:21" x14ac:dyDescent="0.25">
      <c r="A18" s="30">
        <f>+Hbtes_2021!B12</f>
        <v>11102</v>
      </c>
      <c r="B18" s="30" t="str">
        <f>+Hbtes_2021!C12</f>
        <v>LAGO VERDE</v>
      </c>
      <c r="C18" s="70">
        <v>10</v>
      </c>
      <c r="D18" s="31">
        <f>+Hbtes_2021!D12</f>
        <v>919</v>
      </c>
      <c r="E18" s="31">
        <f t="shared" si="10"/>
        <v>5368</v>
      </c>
      <c r="F18" s="73">
        <f t="shared" si="0"/>
        <v>1</v>
      </c>
      <c r="G18" s="73">
        <f t="shared" si="1"/>
        <v>0</v>
      </c>
      <c r="H18" s="73">
        <f t="shared" si="2"/>
        <v>0</v>
      </c>
      <c r="I18" s="73">
        <f t="shared" si="3"/>
        <v>0</v>
      </c>
      <c r="J18" s="75">
        <f t="shared" si="4"/>
        <v>1</v>
      </c>
      <c r="L18" s="30">
        <f>+'Ing Percibidos_2021_SINIM'!B13</f>
        <v>11203</v>
      </c>
      <c r="M18" s="30" t="str">
        <f>+'Ing Percibidos_2021_SINIM'!C13</f>
        <v>GUAITECAS</v>
      </c>
      <c r="N18" s="73">
        <v>10</v>
      </c>
      <c r="O18" s="31">
        <f>+'Ing Percibidos_2021_SINIM'!D13</f>
        <v>2355353</v>
      </c>
      <c r="P18" s="74">
        <f t="shared" si="11"/>
        <v>18882503</v>
      </c>
      <c r="Q18" s="73">
        <f t="shared" si="5"/>
        <v>1</v>
      </c>
      <c r="R18" s="73">
        <f t="shared" si="6"/>
        <v>0</v>
      </c>
      <c r="S18" s="73">
        <f t="shared" si="7"/>
        <v>0</v>
      </c>
      <c r="T18" s="73">
        <f t="shared" si="8"/>
        <v>0</v>
      </c>
      <c r="U18" s="75">
        <f t="shared" si="9"/>
        <v>1</v>
      </c>
    </row>
    <row r="19" spans="1:21" x14ac:dyDescent="0.25">
      <c r="A19" s="30">
        <f>+Hbtes_2021!B13</f>
        <v>12402</v>
      </c>
      <c r="B19" s="30" t="str">
        <f>+Hbtes_2021!C13</f>
        <v>TORRES DEL PAINE</v>
      </c>
      <c r="C19" s="70">
        <v>11</v>
      </c>
      <c r="D19" s="31">
        <f>+Hbtes_2021!D13</f>
        <v>1040</v>
      </c>
      <c r="E19" s="31">
        <f t="shared" si="10"/>
        <v>6408</v>
      </c>
      <c r="F19" s="73">
        <f t="shared" si="0"/>
        <v>1</v>
      </c>
      <c r="G19" s="73">
        <f t="shared" si="1"/>
        <v>0</v>
      </c>
      <c r="H19" s="73">
        <f t="shared" si="2"/>
        <v>0</v>
      </c>
      <c r="I19" s="73">
        <f t="shared" si="3"/>
        <v>0</v>
      </c>
      <c r="J19" s="75">
        <f t="shared" si="4"/>
        <v>1</v>
      </c>
      <c r="L19" s="30">
        <f>+'Ing Percibidos_2021_SINIM'!B14</f>
        <v>1402</v>
      </c>
      <c r="M19" s="30" t="str">
        <f>+'Ing Percibidos_2021_SINIM'!C14</f>
        <v>CAMIÑA</v>
      </c>
      <c r="N19" s="73">
        <v>11</v>
      </c>
      <c r="O19" s="31">
        <f>+'Ing Percibidos_2021_SINIM'!D14</f>
        <v>2381797</v>
      </c>
      <c r="P19" s="74">
        <f t="shared" si="11"/>
        <v>21264300</v>
      </c>
      <c r="Q19" s="73">
        <f t="shared" si="5"/>
        <v>1</v>
      </c>
      <c r="R19" s="73">
        <f t="shared" si="6"/>
        <v>0</v>
      </c>
      <c r="S19" s="73">
        <f t="shared" si="7"/>
        <v>0</v>
      </c>
      <c r="T19" s="73">
        <f t="shared" si="8"/>
        <v>0</v>
      </c>
      <c r="U19" s="75">
        <f t="shared" si="9"/>
        <v>1</v>
      </c>
    </row>
    <row r="20" spans="1:21" x14ac:dyDescent="0.25">
      <c r="A20" s="30">
        <f>+Hbtes_2021!B14</f>
        <v>5104</v>
      </c>
      <c r="B20" s="30" t="str">
        <f>+Hbtes_2021!C14</f>
        <v>JUAN FERNÁNDEZ</v>
      </c>
      <c r="C20" s="70">
        <v>12</v>
      </c>
      <c r="D20" s="31">
        <f>+Hbtes_2021!D14</f>
        <v>1053</v>
      </c>
      <c r="E20" s="31">
        <f t="shared" si="10"/>
        <v>7461</v>
      </c>
      <c r="F20" s="73">
        <f t="shared" si="0"/>
        <v>1</v>
      </c>
      <c r="G20" s="73">
        <f t="shared" si="1"/>
        <v>0</v>
      </c>
      <c r="H20" s="73">
        <f t="shared" si="2"/>
        <v>0</v>
      </c>
      <c r="I20" s="73">
        <f t="shared" si="3"/>
        <v>0</v>
      </c>
      <c r="J20" s="75">
        <f t="shared" si="4"/>
        <v>1</v>
      </c>
      <c r="L20" s="30">
        <f>+'Ing Percibidos_2021_SINIM'!B15</f>
        <v>8310</v>
      </c>
      <c r="M20" s="30" t="str">
        <f>+'Ing Percibidos_2021_SINIM'!C15</f>
        <v>SAN ROSENDO</v>
      </c>
      <c r="N20" s="73">
        <v>12</v>
      </c>
      <c r="O20" s="31">
        <f>+'Ing Percibidos_2021_SINIM'!D15</f>
        <v>2396172</v>
      </c>
      <c r="P20" s="74">
        <f t="shared" si="11"/>
        <v>23660472</v>
      </c>
      <c r="Q20" s="73">
        <f t="shared" si="5"/>
        <v>1</v>
      </c>
      <c r="R20" s="73">
        <f t="shared" si="6"/>
        <v>0</v>
      </c>
      <c r="S20" s="73">
        <f t="shared" si="7"/>
        <v>0</v>
      </c>
      <c r="T20" s="73">
        <f t="shared" si="8"/>
        <v>0</v>
      </c>
      <c r="U20" s="75">
        <f t="shared" si="9"/>
        <v>1</v>
      </c>
    </row>
    <row r="21" spans="1:21" x14ac:dyDescent="0.25">
      <c r="A21" s="30">
        <f>+Hbtes_2021!B15</f>
        <v>15102</v>
      </c>
      <c r="B21" s="30" t="str">
        <f>+Hbtes_2021!C15</f>
        <v>CAMARONES</v>
      </c>
      <c r="C21" s="70">
        <v>13</v>
      </c>
      <c r="D21" s="31">
        <f>+Hbtes_2021!D15</f>
        <v>1239</v>
      </c>
      <c r="E21" s="31">
        <f t="shared" si="10"/>
        <v>8700</v>
      </c>
      <c r="F21" s="73">
        <f t="shared" si="0"/>
        <v>1</v>
      </c>
      <c r="G21" s="73">
        <f t="shared" si="1"/>
        <v>0</v>
      </c>
      <c r="H21" s="73">
        <f t="shared" si="2"/>
        <v>0</v>
      </c>
      <c r="I21" s="73">
        <f t="shared" si="3"/>
        <v>0</v>
      </c>
      <c r="J21" s="75">
        <f t="shared" si="4"/>
        <v>1</v>
      </c>
      <c r="L21" s="30">
        <f>+'Ing Percibidos_2021_SINIM'!B16</f>
        <v>12402</v>
      </c>
      <c r="M21" s="30" t="str">
        <f>+'Ing Percibidos_2021_SINIM'!C16</f>
        <v>TORRES DEL PAINE</v>
      </c>
      <c r="N21" s="73">
        <v>13</v>
      </c>
      <c r="O21" s="31">
        <f>+'Ing Percibidos_2021_SINIM'!D16</f>
        <v>2487638</v>
      </c>
      <c r="P21" s="74">
        <f t="shared" si="11"/>
        <v>26148110</v>
      </c>
      <c r="Q21" s="73">
        <f t="shared" si="5"/>
        <v>1</v>
      </c>
      <c r="R21" s="73">
        <f t="shared" si="6"/>
        <v>0</v>
      </c>
      <c r="S21" s="73">
        <f t="shared" si="7"/>
        <v>0</v>
      </c>
      <c r="T21" s="73">
        <f t="shared" si="8"/>
        <v>0</v>
      </c>
      <c r="U21" s="75">
        <f t="shared" si="9"/>
        <v>1</v>
      </c>
    </row>
    <row r="22" spans="1:21" x14ac:dyDescent="0.25">
      <c r="A22" s="30">
        <f>+Hbtes_2021!B16</f>
        <v>1402</v>
      </c>
      <c r="B22" s="30" t="str">
        <f>+Hbtes_2021!C16</f>
        <v>CAMIÑA</v>
      </c>
      <c r="C22" s="70">
        <v>14</v>
      </c>
      <c r="D22" s="31">
        <f>+Hbtes_2021!D16</f>
        <v>1384</v>
      </c>
      <c r="E22" s="31">
        <f t="shared" si="10"/>
        <v>10084</v>
      </c>
      <c r="F22" s="73">
        <f t="shared" si="0"/>
        <v>1</v>
      </c>
      <c r="G22" s="73">
        <f t="shared" si="1"/>
        <v>0</v>
      </c>
      <c r="H22" s="73">
        <f t="shared" si="2"/>
        <v>0</v>
      </c>
      <c r="I22" s="73">
        <f t="shared" si="3"/>
        <v>0</v>
      </c>
      <c r="J22" s="75">
        <f t="shared" si="4"/>
        <v>1</v>
      </c>
      <c r="L22" s="30">
        <f>+'Ing Percibidos_2021_SINIM'!B17</f>
        <v>10103</v>
      </c>
      <c r="M22" s="30" t="str">
        <f>+'Ing Percibidos_2021_SINIM'!C17</f>
        <v>COCHAMÓ</v>
      </c>
      <c r="N22" s="73">
        <v>14</v>
      </c>
      <c r="O22" s="31">
        <f>+'Ing Percibidos_2021_SINIM'!D17</f>
        <v>2494428</v>
      </c>
      <c r="P22" s="74">
        <f t="shared" si="11"/>
        <v>28642538</v>
      </c>
      <c r="Q22" s="73">
        <f t="shared" si="5"/>
        <v>1</v>
      </c>
      <c r="R22" s="73">
        <f t="shared" si="6"/>
        <v>0</v>
      </c>
      <c r="S22" s="73">
        <f t="shared" si="7"/>
        <v>0</v>
      </c>
      <c r="T22" s="73">
        <f t="shared" si="8"/>
        <v>0</v>
      </c>
      <c r="U22" s="75">
        <f t="shared" si="9"/>
        <v>1</v>
      </c>
    </row>
    <row r="23" spans="1:21" x14ac:dyDescent="0.25">
      <c r="A23" s="30">
        <f>+Hbtes_2021!B17</f>
        <v>1403</v>
      </c>
      <c r="B23" s="30" t="str">
        <f>+Hbtes_2021!C17</f>
        <v>COLCHANE</v>
      </c>
      <c r="C23" s="70">
        <v>15</v>
      </c>
      <c r="D23" s="31">
        <f>+Hbtes_2021!D17</f>
        <v>1588</v>
      </c>
      <c r="E23" s="31">
        <f t="shared" si="10"/>
        <v>11672</v>
      </c>
      <c r="F23" s="73">
        <f t="shared" si="0"/>
        <v>1</v>
      </c>
      <c r="G23" s="73">
        <f t="shared" si="1"/>
        <v>0</v>
      </c>
      <c r="H23" s="73">
        <f t="shared" si="2"/>
        <v>0</v>
      </c>
      <c r="I23" s="73">
        <f t="shared" si="3"/>
        <v>0</v>
      </c>
      <c r="J23" s="75">
        <f t="shared" si="4"/>
        <v>1</v>
      </c>
      <c r="L23" s="30">
        <f>+'Ing Percibidos_2021_SINIM'!B18</f>
        <v>12103</v>
      </c>
      <c r="M23" s="30" t="str">
        <f>+'Ing Percibidos_2021_SINIM'!C18</f>
        <v>RÍO VERDE</v>
      </c>
      <c r="N23" s="73">
        <v>15</v>
      </c>
      <c r="O23" s="31">
        <f>+'Ing Percibidos_2021_SINIM'!D18</f>
        <v>2506155</v>
      </c>
      <c r="P23" s="74">
        <f t="shared" si="11"/>
        <v>31148693</v>
      </c>
      <c r="Q23" s="73">
        <f t="shared" si="5"/>
        <v>1</v>
      </c>
      <c r="R23" s="73">
        <f t="shared" si="6"/>
        <v>0</v>
      </c>
      <c r="S23" s="73">
        <f t="shared" si="7"/>
        <v>0</v>
      </c>
      <c r="T23" s="73">
        <f t="shared" si="8"/>
        <v>0</v>
      </c>
      <c r="U23" s="75">
        <f t="shared" si="9"/>
        <v>1</v>
      </c>
    </row>
    <row r="24" spans="1:21" x14ac:dyDescent="0.25">
      <c r="A24" s="30">
        <f>+Hbtes_2021!B18</f>
        <v>11203</v>
      </c>
      <c r="B24" s="30" t="str">
        <f>+Hbtes_2021!C18</f>
        <v>GUAITECAS</v>
      </c>
      <c r="C24" s="70">
        <v>16</v>
      </c>
      <c r="D24" s="31">
        <f>+Hbtes_2021!D18</f>
        <v>1604</v>
      </c>
      <c r="E24" s="31">
        <f t="shared" si="10"/>
        <v>13276</v>
      </c>
      <c r="F24" s="73">
        <f t="shared" si="0"/>
        <v>1</v>
      </c>
      <c r="G24" s="73">
        <f t="shared" si="1"/>
        <v>0</v>
      </c>
      <c r="H24" s="73">
        <f t="shared" si="2"/>
        <v>0</v>
      </c>
      <c r="I24" s="73">
        <f t="shared" si="3"/>
        <v>0</v>
      </c>
      <c r="J24" s="75">
        <f t="shared" si="4"/>
        <v>1</v>
      </c>
      <c r="L24" s="30">
        <f>+'Ing Percibidos_2021_SINIM'!B19</f>
        <v>16304</v>
      </c>
      <c r="M24" s="30" t="str">
        <f>+'Ing Percibidos_2021_SINIM'!C19</f>
        <v>SAN FABIÁN</v>
      </c>
      <c r="N24" s="73">
        <v>16</v>
      </c>
      <c r="O24" s="31">
        <f>+'Ing Percibidos_2021_SINIM'!D19</f>
        <v>2648297</v>
      </c>
      <c r="P24" s="74">
        <f t="shared" si="11"/>
        <v>33796990</v>
      </c>
      <c r="Q24" s="73">
        <f t="shared" si="5"/>
        <v>1</v>
      </c>
      <c r="R24" s="73">
        <f t="shared" si="6"/>
        <v>0</v>
      </c>
      <c r="S24" s="73">
        <f t="shared" si="7"/>
        <v>0</v>
      </c>
      <c r="T24" s="73">
        <f t="shared" si="8"/>
        <v>0</v>
      </c>
      <c r="U24" s="75">
        <f t="shared" si="9"/>
        <v>1</v>
      </c>
    </row>
    <row r="25" spans="1:21" x14ac:dyDescent="0.25">
      <c r="A25" s="30">
        <f>+Hbtes_2021!B19</f>
        <v>2103</v>
      </c>
      <c r="B25" s="30" t="str">
        <f>+Hbtes_2021!C19</f>
        <v>SIERRA GORDA</v>
      </c>
      <c r="C25" s="70">
        <v>17</v>
      </c>
      <c r="D25" s="31">
        <f>+Hbtes_2021!D19</f>
        <v>1772</v>
      </c>
      <c r="E25" s="31">
        <f t="shared" si="10"/>
        <v>15048</v>
      </c>
      <c r="F25" s="73">
        <f t="shared" si="0"/>
        <v>1</v>
      </c>
      <c r="G25" s="73">
        <f t="shared" si="1"/>
        <v>0</v>
      </c>
      <c r="H25" s="73">
        <f t="shared" si="2"/>
        <v>0</v>
      </c>
      <c r="I25" s="73">
        <f t="shared" si="3"/>
        <v>0</v>
      </c>
      <c r="J25" s="75">
        <f t="shared" si="4"/>
        <v>1</v>
      </c>
      <c r="L25" s="30">
        <f>+'Ing Percibidos_2021_SINIM'!B20</f>
        <v>2202</v>
      </c>
      <c r="M25" s="30" t="str">
        <f>+'Ing Percibidos_2021_SINIM'!C20</f>
        <v>OLLAGÜE</v>
      </c>
      <c r="N25" s="73">
        <v>17</v>
      </c>
      <c r="O25" s="31">
        <f>+'Ing Percibidos_2021_SINIM'!D20</f>
        <v>2712916</v>
      </c>
      <c r="P25" s="74">
        <f t="shared" si="11"/>
        <v>36509906</v>
      </c>
      <c r="Q25" s="73">
        <f t="shared" si="5"/>
        <v>1</v>
      </c>
      <c r="R25" s="73">
        <f t="shared" si="6"/>
        <v>0</v>
      </c>
      <c r="S25" s="73">
        <f t="shared" si="7"/>
        <v>0</v>
      </c>
      <c r="T25" s="73">
        <f t="shared" si="8"/>
        <v>0</v>
      </c>
      <c r="U25" s="75">
        <f t="shared" si="9"/>
        <v>1</v>
      </c>
    </row>
    <row r="26" spans="1:21" x14ac:dyDescent="0.25">
      <c r="A26" s="30">
        <f>+Hbtes_2021!B20</f>
        <v>10404</v>
      </c>
      <c r="B26" s="30" t="str">
        <f>+Hbtes_2021!C20</f>
        <v>PALENA</v>
      </c>
      <c r="C26" s="70">
        <v>18</v>
      </c>
      <c r="D26" s="31">
        <f>+Hbtes_2021!D20</f>
        <v>1826</v>
      </c>
      <c r="E26" s="31">
        <f t="shared" si="10"/>
        <v>16874</v>
      </c>
      <c r="F26" s="73">
        <f t="shared" si="0"/>
        <v>1</v>
      </c>
      <c r="G26" s="73">
        <f t="shared" si="1"/>
        <v>0</v>
      </c>
      <c r="H26" s="73">
        <f t="shared" si="2"/>
        <v>0</v>
      </c>
      <c r="I26" s="73">
        <f t="shared" si="3"/>
        <v>0</v>
      </c>
      <c r="J26" s="75">
        <f t="shared" si="4"/>
        <v>1</v>
      </c>
      <c r="L26" s="30">
        <f>+'Ing Percibidos_2021_SINIM'!B21</f>
        <v>1403</v>
      </c>
      <c r="M26" s="30" t="str">
        <f>+'Ing Percibidos_2021_SINIM'!C21</f>
        <v>COLCHANE</v>
      </c>
      <c r="N26" s="73">
        <v>18</v>
      </c>
      <c r="O26" s="31">
        <f>+'Ing Percibidos_2021_SINIM'!D21</f>
        <v>2714932</v>
      </c>
      <c r="P26" s="74">
        <f t="shared" si="11"/>
        <v>39224838</v>
      </c>
      <c r="Q26" s="73">
        <f t="shared" si="5"/>
        <v>1</v>
      </c>
      <c r="R26" s="73">
        <f t="shared" si="6"/>
        <v>0</v>
      </c>
      <c r="S26" s="73">
        <f t="shared" si="7"/>
        <v>0</v>
      </c>
      <c r="T26" s="73">
        <f t="shared" si="8"/>
        <v>0</v>
      </c>
      <c r="U26" s="75">
        <f t="shared" si="9"/>
        <v>1</v>
      </c>
    </row>
    <row r="27" spans="1:21" x14ac:dyDescent="0.25">
      <c r="A27" s="30">
        <f>+Hbtes_2021!B21</f>
        <v>12201</v>
      </c>
      <c r="B27" s="30" t="str">
        <f>+Hbtes_2021!C21</f>
        <v>CABO DE HORNOS</v>
      </c>
      <c r="C27" s="70">
        <v>19</v>
      </c>
      <c r="D27" s="31">
        <f>+Hbtes_2021!D21</f>
        <v>1983</v>
      </c>
      <c r="E27" s="31">
        <f t="shared" si="10"/>
        <v>18857</v>
      </c>
      <c r="F27" s="73">
        <f t="shared" si="0"/>
        <v>1</v>
      </c>
      <c r="G27" s="73">
        <f t="shared" si="1"/>
        <v>0</v>
      </c>
      <c r="H27" s="73">
        <f t="shared" si="2"/>
        <v>0</v>
      </c>
      <c r="I27" s="73">
        <f t="shared" si="3"/>
        <v>0</v>
      </c>
      <c r="J27" s="75">
        <f t="shared" si="4"/>
        <v>1</v>
      </c>
      <c r="L27" s="30">
        <f>+'Ing Percibidos_2021_SINIM'!B22</f>
        <v>14102</v>
      </c>
      <c r="M27" s="30" t="str">
        <f>+'Ing Percibidos_2021_SINIM'!C22</f>
        <v>CORRAL</v>
      </c>
      <c r="N27" s="73">
        <v>19</v>
      </c>
      <c r="O27" s="31">
        <f>+'Ing Percibidos_2021_SINIM'!D22</f>
        <v>2743603</v>
      </c>
      <c r="P27" s="74">
        <f t="shared" si="11"/>
        <v>41968441</v>
      </c>
      <c r="Q27" s="73">
        <f t="shared" si="5"/>
        <v>1</v>
      </c>
      <c r="R27" s="73">
        <f t="shared" si="6"/>
        <v>0</v>
      </c>
      <c r="S27" s="73">
        <f t="shared" si="7"/>
        <v>0</v>
      </c>
      <c r="T27" s="73">
        <f t="shared" si="8"/>
        <v>0</v>
      </c>
      <c r="U27" s="75">
        <f t="shared" si="9"/>
        <v>1</v>
      </c>
    </row>
    <row r="28" spans="1:21" x14ac:dyDescent="0.25">
      <c r="A28" s="30">
        <f>+Hbtes_2021!B22</f>
        <v>15201</v>
      </c>
      <c r="B28" s="30" t="str">
        <f>+Hbtes_2021!C22</f>
        <v>PUTRE</v>
      </c>
      <c r="C28" s="70">
        <v>20</v>
      </c>
      <c r="D28" s="31">
        <f>+Hbtes_2021!D22</f>
        <v>2536</v>
      </c>
      <c r="E28" s="31">
        <f t="shared" si="10"/>
        <v>21393</v>
      </c>
      <c r="F28" s="73">
        <f t="shared" si="0"/>
        <v>1</v>
      </c>
      <c r="G28" s="73">
        <f t="shared" si="1"/>
        <v>0</v>
      </c>
      <c r="H28" s="73">
        <f t="shared" si="2"/>
        <v>0</v>
      </c>
      <c r="I28" s="73">
        <f t="shared" si="3"/>
        <v>0</v>
      </c>
      <c r="J28" s="75">
        <f t="shared" si="4"/>
        <v>1</v>
      </c>
      <c r="L28" s="30">
        <f>+'Ing Percibidos_2021_SINIM'!B23</f>
        <v>6103</v>
      </c>
      <c r="M28" s="30" t="str">
        <f>+'Ing Percibidos_2021_SINIM'!C23</f>
        <v>COINCO</v>
      </c>
      <c r="N28" s="73">
        <v>20</v>
      </c>
      <c r="O28" s="31">
        <f>+'Ing Percibidos_2021_SINIM'!D23</f>
        <v>2816269</v>
      </c>
      <c r="P28" s="74">
        <f t="shared" si="11"/>
        <v>44784710</v>
      </c>
      <c r="Q28" s="73">
        <f t="shared" si="5"/>
        <v>1</v>
      </c>
      <c r="R28" s="73">
        <f t="shared" si="6"/>
        <v>0</v>
      </c>
      <c r="S28" s="73">
        <f t="shared" si="7"/>
        <v>0</v>
      </c>
      <c r="T28" s="73">
        <f t="shared" si="8"/>
        <v>0</v>
      </c>
      <c r="U28" s="75">
        <f t="shared" si="9"/>
        <v>1</v>
      </c>
    </row>
    <row r="29" spans="1:21" x14ac:dyDescent="0.25">
      <c r="A29" s="30">
        <f>+Hbtes_2021!B23</f>
        <v>11402</v>
      </c>
      <c r="B29" s="30" t="str">
        <f>+Hbtes_2021!C23</f>
        <v>RÍO IBÁÑEZ</v>
      </c>
      <c r="C29" s="70">
        <v>21</v>
      </c>
      <c r="D29" s="31">
        <f>+Hbtes_2021!D23</f>
        <v>2705</v>
      </c>
      <c r="E29" s="31">
        <f t="shared" si="10"/>
        <v>24098</v>
      </c>
      <c r="F29" s="73">
        <f t="shared" si="0"/>
        <v>1</v>
      </c>
      <c r="G29" s="73">
        <f t="shared" si="1"/>
        <v>0</v>
      </c>
      <c r="H29" s="73">
        <f t="shared" si="2"/>
        <v>0</v>
      </c>
      <c r="I29" s="73">
        <f t="shared" si="3"/>
        <v>0</v>
      </c>
      <c r="J29" s="75">
        <f t="shared" si="4"/>
        <v>1</v>
      </c>
      <c r="L29" s="30">
        <f>+'Ing Percibidos_2021_SINIM'!B24</f>
        <v>15102</v>
      </c>
      <c r="M29" s="30" t="str">
        <f>+'Ing Percibidos_2021_SINIM'!C24</f>
        <v>CAMARONES</v>
      </c>
      <c r="N29" s="73">
        <v>21</v>
      </c>
      <c r="O29" s="31">
        <f>+'Ing Percibidos_2021_SINIM'!D24</f>
        <v>2817335</v>
      </c>
      <c r="P29" s="74">
        <f t="shared" si="11"/>
        <v>47602045</v>
      </c>
      <c r="Q29" s="73">
        <f t="shared" si="5"/>
        <v>1</v>
      </c>
      <c r="R29" s="73">
        <f t="shared" si="6"/>
        <v>0</v>
      </c>
      <c r="S29" s="73">
        <f t="shared" si="7"/>
        <v>0</v>
      </c>
      <c r="T29" s="73">
        <f t="shared" si="8"/>
        <v>0</v>
      </c>
      <c r="U29" s="75">
        <f t="shared" si="9"/>
        <v>1</v>
      </c>
    </row>
    <row r="30" spans="1:21" x14ac:dyDescent="0.25">
      <c r="A30" s="30">
        <f>+Hbtes_2021!B24</f>
        <v>10402</v>
      </c>
      <c r="B30" s="30" t="str">
        <f>+Hbtes_2021!C24</f>
        <v>FUTALEUFÚ</v>
      </c>
      <c r="C30" s="70">
        <v>22</v>
      </c>
      <c r="D30" s="31">
        <f>+Hbtes_2021!D24</f>
        <v>2835</v>
      </c>
      <c r="E30" s="31">
        <f t="shared" si="10"/>
        <v>26933</v>
      </c>
      <c r="F30" s="73">
        <f t="shared" si="0"/>
        <v>1</v>
      </c>
      <c r="G30" s="73">
        <f t="shared" si="1"/>
        <v>0</v>
      </c>
      <c r="H30" s="73">
        <f t="shared" si="2"/>
        <v>0</v>
      </c>
      <c r="I30" s="73">
        <f t="shared" si="3"/>
        <v>0</v>
      </c>
      <c r="J30" s="75">
        <f t="shared" si="4"/>
        <v>1</v>
      </c>
      <c r="L30" s="30">
        <f>+'Ing Percibidos_2021_SINIM'!B25</f>
        <v>11301</v>
      </c>
      <c r="M30" s="30" t="str">
        <f>+'Ing Percibidos_2021_SINIM'!C25</f>
        <v>COCHRANE</v>
      </c>
      <c r="N30" s="73">
        <v>22</v>
      </c>
      <c r="O30" s="31">
        <f>+'Ing Percibidos_2021_SINIM'!D25</f>
        <v>2896136</v>
      </c>
      <c r="P30" s="74">
        <f t="shared" si="11"/>
        <v>50498181</v>
      </c>
      <c r="Q30" s="73">
        <f t="shared" si="5"/>
        <v>1</v>
      </c>
      <c r="R30" s="73">
        <f t="shared" si="6"/>
        <v>0</v>
      </c>
      <c r="S30" s="73">
        <f t="shared" si="7"/>
        <v>0</v>
      </c>
      <c r="T30" s="73">
        <f t="shared" si="8"/>
        <v>0</v>
      </c>
      <c r="U30" s="75">
        <f t="shared" si="9"/>
        <v>1</v>
      </c>
    </row>
    <row r="31" spans="1:21" x14ac:dyDescent="0.25">
      <c r="A31" s="30">
        <f>+Hbtes_2021!B25</f>
        <v>1404</v>
      </c>
      <c r="B31" s="30" t="str">
        <f>+Hbtes_2021!C25</f>
        <v>HUARA</v>
      </c>
      <c r="C31" s="70">
        <v>23</v>
      </c>
      <c r="D31" s="31">
        <f>+Hbtes_2021!D25</f>
        <v>3043</v>
      </c>
      <c r="E31" s="31">
        <f t="shared" si="10"/>
        <v>29976</v>
      </c>
      <c r="F31" s="73">
        <f t="shared" si="0"/>
        <v>1</v>
      </c>
      <c r="G31" s="73">
        <f t="shared" si="1"/>
        <v>0</v>
      </c>
      <c r="H31" s="73">
        <f t="shared" si="2"/>
        <v>0</v>
      </c>
      <c r="I31" s="73">
        <f t="shared" si="3"/>
        <v>0</v>
      </c>
      <c r="J31" s="75">
        <f t="shared" si="4"/>
        <v>1</v>
      </c>
      <c r="L31" s="30">
        <f>+'Ing Percibidos_2021_SINIM'!B26</f>
        <v>10402</v>
      </c>
      <c r="M31" s="30" t="str">
        <f>+'Ing Percibidos_2021_SINIM'!C26</f>
        <v>FUTALEUFÚ</v>
      </c>
      <c r="N31" s="73">
        <v>23</v>
      </c>
      <c r="O31" s="31">
        <f>+'Ing Percibidos_2021_SINIM'!D26</f>
        <v>2922983</v>
      </c>
      <c r="P31" s="74">
        <f t="shared" si="11"/>
        <v>53421164</v>
      </c>
      <c r="Q31" s="73">
        <f t="shared" si="5"/>
        <v>1</v>
      </c>
      <c r="R31" s="73">
        <f t="shared" si="6"/>
        <v>0</v>
      </c>
      <c r="S31" s="73">
        <f t="shared" si="7"/>
        <v>0</v>
      </c>
      <c r="T31" s="73">
        <f t="shared" si="8"/>
        <v>0</v>
      </c>
      <c r="U31" s="75">
        <f t="shared" si="9"/>
        <v>1</v>
      </c>
    </row>
    <row r="32" spans="1:21" x14ac:dyDescent="0.25">
      <c r="A32" s="30">
        <f>+Hbtes_2021!B26</f>
        <v>6202</v>
      </c>
      <c r="B32" s="30" t="str">
        <f>+Hbtes_2021!C26</f>
        <v>LA ESTRELLA</v>
      </c>
      <c r="C32" s="70">
        <v>24</v>
      </c>
      <c r="D32" s="31">
        <f>+Hbtes_2021!D26</f>
        <v>3113</v>
      </c>
      <c r="E32" s="31">
        <f t="shared" si="10"/>
        <v>33089</v>
      </c>
      <c r="F32" s="73">
        <f t="shared" si="0"/>
        <v>1</v>
      </c>
      <c r="G32" s="73">
        <f t="shared" si="1"/>
        <v>0</v>
      </c>
      <c r="H32" s="73">
        <f t="shared" si="2"/>
        <v>0</v>
      </c>
      <c r="I32" s="73">
        <f t="shared" si="3"/>
        <v>0</v>
      </c>
      <c r="J32" s="75">
        <f t="shared" si="4"/>
        <v>1</v>
      </c>
      <c r="L32" s="30">
        <f>+'Ing Percibidos_2021_SINIM'!B27</f>
        <v>7104</v>
      </c>
      <c r="M32" s="30" t="str">
        <f>+'Ing Percibidos_2021_SINIM'!C27</f>
        <v>EMPEDRADO</v>
      </c>
      <c r="N32" s="73">
        <v>24</v>
      </c>
      <c r="O32" s="31">
        <f>+'Ing Percibidos_2021_SINIM'!D27</f>
        <v>3002704</v>
      </c>
      <c r="P32" s="74">
        <f t="shared" si="11"/>
        <v>56423868</v>
      </c>
      <c r="Q32" s="73">
        <f t="shared" si="5"/>
        <v>1</v>
      </c>
      <c r="R32" s="73">
        <f t="shared" si="6"/>
        <v>0</v>
      </c>
      <c r="S32" s="73">
        <f t="shared" si="7"/>
        <v>0</v>
      </c>
      <c r="T32" s="73">
        <f t="shared" si="8"/>
        <v>0</v>
      </c>
      <c r="U32" s="75">
        <f t="shared" si="9"/>
        <v>1</v>
      </c>
    </row>
    <row r="33" spans="1:21" x14ac:dyDescent="0.25">
      <c r="A33" s="30">
        <f>+Hbtes_2021!B27</f>
        <v>6309</v>
      </c>
      <c r="B33" s="30" t="str">
        <f>+Hbtes_2021!C27</f>
        <v>PUMANQUE</v>
      </c>
      <c r="C33" s="70">
        <v>25</v>
      </c>
      <c r="D33" s="31">
        <f>+Hbtes_2021!D27</f>
        <v>3532</v>
      </c>
      <c r="E33" s="31">
        <f t="shared" si="10"/>
        <v>36621</v>
      </c>
      <c r="F33" s="73">
        <f t="shared" si="0"/>
        <v>1</v>
      </c>
      <c r="G33" s="73">
        <f t="shared" si="1"/>
        <v>0</v>
      </c>
      <c r="H33" s="73">
        <f t="shared" si="2"/>
        <v>0</v>
      </c>
      <c r="I33" s="73">
        <f t="shared" si="3"/>
        <v>0</v>
      </c>
      <c r="J33" s="75">
        <f t="shared" si="4"/>
        <v>1</v>
      </c>
      <c r="L33" s="30">
        <f>+'Ing Percibidos_2021_SINIM'!B28</f>
        <v>6309</v>
      </c>
      <c r="M33" s="30" t="str">
        <f>+'Ing Percibidos_2021_SINIM'!C28</f>
        <v>PUMANQUE</v>
      </c>
      <c r="N33" s="73">
        <v>25</v>
      </c>
      <c r="O33" s="31">
        <f>+'Ing Percibidos_2021_SINIM'!D28</f>
        <v>3004923</v>
      </c>
      <c r="P33" s="74">
        <f t="shared" si="11"/>
        <v>59428791</v>
      </c>
      <c r="Q33" s="73">
        <f t="shared" si="5"/>
        <v>1</v>
      </c>
      <c r="R33" s="73">
        <f t="shared" si="6"/>
        <v>0</v>
      </c>
      <c r="S33" s="73">
        <f t="shared" si="7"/>
        <v>0</v>
      </c>
      <c r="T33" s="73">
        <f t="shared" si="8"/>
        <v>0</v>
      </c>
      <c r="U33" s="75">
        <f t="shared" si="9"/>
        <v>1</v>
      </c>
    </row>
    <row r="34" spans="1:21" x14ac:dyDescent="0.25">
      <c r="A34" s="30">
        <f>+Hbtes_2021!B28</f>
        <v>8310</v>
      </c>
      <c r="B34" s="30" t="str">
        <f>+Hbtes_2021!C28</f>
        <v>SAN ROSENDO</v>
      </c>
      <c r="C34" s="70">
        <v>26</v>
      </c>
      <c r="D34" s="31">
        <f>+Hbtes_2021!D28</f>
        <v>3595</v>
      </c>
      <c r="E34" s="31">
        <f t="shared" si="10"/>
        <v>40216</v>
      </c>
      <c r="F34" s="73">
        <f t="shared" si="0"/>
        <v>1</v>
      </c>
      <c r="G34" s="73">
        <f t="shared" si="1"/>
        <v>0</v>
      </c>
      <c r="H34" s="73">
        <f t="shared" si="2"/>
        <v>0</v>
      </c>
      <c r="I34" s="73">
        <f t="shared" si="3"/>
        <v>0</v>
      </c>
      <c r="J34" s="75">
        <f t="shared" si="4"/>
        <v>1</v>
      </c>
      <c r="L34" s="30">
        <f>+'Ing Percibidos_2021_SINIM'!B29</f>
        <v>6202</v>
      </c>
      <c r="M34" s="30" t="str">
        <f>+'Ing Percibidos_2021_SINIM'!C29</f>
        <v>LA ESTRELLA</v>
      </c>
      <c r="N34" s="73">
        <v>26</v>
      </c>
      <c r="O34" s="31">
        <f>+'Ing Percibidos_2021_SINIM'!D29</f>
        <v>3012988</v>
      </c>
      <c r="P34" s="74">
        <f t="shared" si="11"/>
        <v>62441779</v>
      </c>
      <c r="Q34" s="73">
        <f t="shared" si="5"/>
        <v>1</v>
      </c>
      <c r="R34" s="73">
        <f t="shared" si="6"/>
        <v>0</v>
      </c>
      <c r="S34" s="73">
        <f t="shared" si="7"/>
        <v>0</v>
      </c>
      <c r="T34" s="73">
        <f t="shared" si="8"/>
        <v>0</v>
      </c>
      <c r="U34" s="75">
        <f t="shared" si="9"/>
        <v>1</v>
      </c>
    </row>
    <row r="35" spans="1:21" x14ac:dyDescent="0.25">
      <c r="A35" s="30">
        <f>+Hbtes_2021!B29</f>
        <v>11301</v>
      </c>
      <c r="B35" s="30" t="str">
        <f>+Hbtes_2021!C29</f>
        <v>COCHRANE</v>
      </c>
      <c r="C35" s="70">
        <v>27</v>
      </c>
      <c r="D35" s="31">
        <f>+Hbtes_2021!D29</f>
        <v>3704</v>
      </c>
      <c r="E35" s="31">
        <f t="shared" si="10"/>
        <v>43920</v>
      </c>
      <c r="F35" s="73">
        <f t="shared" si="0"/>
        <v>1</v>
      </c>
      <c r="G35" s="73">
        <f t="shared" si="1"/>
        <v>0</v>
      </c>
      <c r="H35" s="73">
        <f t="shared" si="2"/>
        <v>0</v>
      </c>
      <c r="I35" s="73">
        <f t="shared" si="3"/>
        <v>0</v>
      </c>
      <c r="J35" s="75">
        <f t="shared" si="4"/>
        <v>1</v>
      </c>
      <c r="L35" s="30">
        <f>+'Ing Percibidos_2021_SINIM'!B30</f>
        <v>5104</v>
      </c>
      <c r="M35" s="30" t="str">
        <f>+'Ing Percibidos_2021_SINIM'!C30</f>
        <v>JUAN FERNÁNDEZ</v>
      </c>
      <c r="N35" s="73">
        <v>27</v>
      </c>
      <c r="O35" s="31">
        <f>+'Ing Percibidos_2021_SINIM'!D30</f>
        <v>3017616</v>
      </c>
      <c r="P35" s="74">
        <f t="shared" si="11"/>
        <v>65459395</v>
      </c>
      <c r="Q35" s="73">
        <f t="shared" si="5"/>
        <v>1</v>
      </c>
      <c r="R35" s="73">
        <f t="shared" si="6"/>
        <v>0</v>
      </c>
      <c r="S35" s="73">
        <f t="shared" si="7"/>
        <v>0</v>
      </c>
      <c r="T35" s="73">
        <f t="shared" si="8"/>
        <v>0</v>
      </c>
      <c r="U35" s="75">
        <f t="shared" si="9"/>
        <v>1</v>
      </c>
    </row>
    <row r="36" spans="1:21" x14ac:dyDescent="0.25">
      <c r="A36" s="30">
        <f>+Hbtes_2021!B30</f>
        <v>10103</v>
      </c>
      <c r="B36" s="30" t="str">
        <f>+Hbtes_2021!C30</f>
        <v>COCHAMÓ</v>
      </c>
      <c r="C36" s="70">
        <v>28</v>
      </c>
      <c r="D36" s="31">
        <f>+Hbtes_2021!D30</f>
        <v>3991</v>
      </c>
      <c r="E36" s="31">
        <f t="shared" si="10"/>
        <v>47911</v>
      </c>
      <c r="F36" s="73">
        <f t="shared" si="0"/>
        <v>1</v>
      </c>
      <c r="G36" s="73">
        <f t="shared" si="1"/>
        <v>0</v>
      </c>
      <c r="H36" s="73">
        <f t="shared" si="2"/>
        <v>0</v>
      </c>
      <c r="I36" s="73">
        <f t="shared" si="3"/>
        <v>0</v>
      </c>
      <c r="J36" s="75">
        <f t="shared" si="4"/>
        <v>1</v>
      </c>
      <c r="L36" s="30">
        <f>+'Ing Percibidos_2021_SINIM'!B31</f>
        <v>16204</v>
      </c>
      <c r="M36" s="30" t="str">
        <f>+'Ing Percibidos_2021_SINIM'!C31</f>
        <v>NINHUE</v>
      </c>
      <c r="N36" s="73">
        <v>28</v>
      </c>
      <c r="O36" s="31">
        <f>+'Ing Percibidos_2021_SINIM'!D31</f>
        <v>3023678</v>
      </c>
      <c r="P36" s="74">
        <f t="shared" si="11"/>
        <v>68483073</v>
      </c>
      <c r="Q36" s="73">
        <f t="shared" si="5"/>
        <v>1</v>
      </c>
      <c r="R36" s="73">
        <f t="shared" si="6"/>
        <v>0</v>
      </c>
      <c r="S36" s="73">
        <f t="shared" si="7"/>
        <v>0</v>
      </c>
      <c r="T36" s="73">
        <f t="shared" si="8"/>
        <v>0</v>
      </c>
      <c r="U36" s="75">
        <f t="shared" si="9"/>
        <v>1</v>
      </c>
    </row>
    <row r="37" spans="1:21" x14ac:dyDescent="0.25">
      <c r="A37" s="30">
        <f>+Hbtes_2021!B31</f>
        <v>10204</v>
      </c>
      <c r="B37" s="30" t="str">
        <f>+Hbtes_2021!C31</f>
        <v>CURACO DE VÉLEZ</v>
      </c>
      <c r="C37" s="70">
        <v>29</v>
      </c>
      <c r="D37" s="31">
        <f>+Hbtes_2021!D31</f>
        <v>4086</v>
      </c>
      <c r="E37" s="31">
        <f t="shared" si="10"/>
        <v>51997</v>
      </c>
      <c r="F37" s="73">
        <f t="shared" si="0"/>
        <v>1</v>
      </c>
      <c r="G37" s="73">
        <f t="shared" si="1"/>
        <v>0</v>
      </c>
      <c r="H37" s="73">
        <f t="shared" si="2"/>
        <v>0</v>
      </c>
      <c r="I37" s="73">
        <f t="shared" si="3"/>
        <v>0</v>
      </c>
      <c r="J37" s="75">
        <f t="shared" si="4"/>
        <v>1</v>
      </c>
      <c r="L37" s="30">
        <f>+'Ing Percibidos_2021_SINIM'!B32</f>
        <v>14105</v>
      </c>
      <c r="M37" s="30" t="str">
        <f>+'Ing Percibidos_2021_SINIM'!C32</f>
        <v>MÁFIL</v>
      </c>
      <c r="N37" s="73">
        <v>29</v>
      </c>
      <c r="O37" s="31">
        <f>+'Ing Percibidos_2021_SINIM'!D32</f>
        <v>3033641</v>
      </c>
      <c r="P37" s="74">
        <f t="shared" si="11"/>
        <v>71516714</v>
      </c>
      <c r="Q37" s="73">
        <f t="shared" si="5"/>
        <v>1</v>
      </c>
      <c r="R37" s="73">
        <f t="shared" si="6"/>
        <v>0</v>
      </c>
      <c r="S37" s="73">
        <f t="shared" si="7"/>
        <v>0</v>
      </c>
      <c r="T37" s="73">
        <f t="shared" si="8"/>
        <v>0</v>
      </c>
      <c r="U37" s="75">
        <f t="shared" si="9"/>
        <v>1</v>
      </c>
    </row>
    <row r="38" spans="1:21" x14ac:dyDescent="0.25">
      <c r="A38" s="30">
        <f>+Hbtes_2021!B32</f>
        <v>8308</v>
      </c>
      <c r="B38" s="30" t="str">
        <f>+Hbtes_2021!C32</f>
        <v>QUILACO</v>
      </c>
      <c r="C38" s="70">
        <v>30</v>
      </c>
      <c r="D38" s="31">
        <f>+Hbtes_2021!D32</f>
        <v>4186</v>
      </c>
      <c r="E38" s="31">
        <f t="shared" si="10"/>
        <v>56183</v>
      </c>
      <c r="F38" s="73">
        <f t="shared" si="0"/>
        <v>1</v>
      </c>
      <c r="G38" s="73">
        <f t="shared" si="1"/>
        <v>0</v>
      </c>
      <c r="H38" s="73">
        <f t="shared" si="2"/>
        <v>0</v>
      </c>
      <c r="I38" s="73">
        <f t="shared" si="3"/>
        <v>0</v>
      </c>
      <c r="J38" s="75">
        <f t="shared" si="4"/>
        <v>1</v>
      </c>
      <c r="L38" s="30">
        <f>+'Ing Percibidos_2021_SINIM'!B33</f>
        <v>8314</v>
      </c>
      <c r="M38" s="30" t="str">
        <f>+'Ing Percibidos_2021_SINIM'!C33</f>
        <v>ALTO BIOBÍO</v>
      </c>
      <c r="N38" s="73">
        <v>30</v>
      </c>
      <c r="O38" s="31">
        <f>+'Ing Percibidos_2021_SINIM'!D33</f>
        <v>3057091</v>
      </c>
      <c r="P38" s="74">
        <f t="shared" si="11"/>
        <v>74573805</v>
      </c>
      <c r="Q38" s="73">
        <f t="shared" si="5"/>
        <v>1</v>
      </c>
      <c r="R38" s="73">
        <f t="shared" si="6"/>
        <v>0</v>
      </c>
      <c r="S38" s="73">
        <f t="shared" si="7"/>
        <v>0</v>
      </c>
      <c r="T38" s="73">
        <f t="shared" si="8"/>
        <v>0</v>
      </c>
      <c r="U38" s="75">
        <f t="shared" si="9"/>
        <v>1</v>
      </c>
    </row>
    <row r="39" spans="1:21" x14ac:dyDescent="0.25">
      <c r="A39" s="30">
        <f>+Hbtes_2021!B33</f>
        <v>7104</v>
      </c>
      <c r="B39" s="30" t="str">
        <f>+Hbtes_2021!C33</f>
        <v>EMPEDRADO</v>
      </c>
      <c r="C39" s="70">
        <v>31</v>
      </c>
      <c r="D39" s="31">
        <f>+Hbtes_2021!D33</f>
        <v>4196</v>
      </c>
      <c r="E39" s="31">
        <f t="shared" si="10"/>
        <v>60379</v>
      </c>
      <c r="F39" s="73">
        <f t="shared" si="0"/>
        <v>1</v>
      </c>
      <c r="G39" s="73">
        <f t="shared" si="1"/>
        <v>0</v>
      </c>
      <c r="H39" s="73">
        <f t="shared" si="2"/>
        <v>0</v>
      </c>
      <c r="I39" s="73">
        <f t="shared" si="3"/>
        <v>0</v>
      </c>
      <c r="J39" s="75">
        <f t="shared" si="4"/>
        <v>1</v>
      </c>
      <c r="L39" s="30">
        <f>+'Ing Percibidos_2021_SINIM'!B34</f>
        <v>6304</v>
      </c>
      <c r="M39" s="30" t="str">
        <f>+'Ing Percibidos_2021_SINIM'!C34</f>
        <v>LOLOL</v>
      </c>
      <c r="N39" s="73">
        <v>31</v>
      </c>
      <c r="O39" s="31">
        <f>+'Ing Percibidos_2021_SINIM'!D34</f>
        <v>3093165</v>
      </c>
      <c r="P39" s="74">
        <f t="shared" si="11"/>
        <v>77666970</v>
      </c>
      <c r="Q39" s="73">
        <f t="shared" si="5"/>
        <v>1</v>
      </c>
      <c r="R39" s="73">
        <f t="shared" si="6"/>
        <v>0</v>
      </c>
      <c r="S39" s="73">
        <f t="shared" si="7"/>
        <v>0</v>
      </c>
      <c r="T39" s="73">
        <f t="shared" si="8"/>
        <v>0</v>
      </c>
      <c r="U39" s="75">
        <f t="shared" si="9"/>
        <v>1</v>
      </c>
    </row>
    <row r="40" spans="1:21" x14ac:dyDescent="0.25">
      <c r="A40" s="30">
        <f>+Hbtes_2021!B34</f>
        <v>10206</v>
      </c>
      <c r="B40" s="30" t="str">
        <f>+Hbtes_2021!C34</f>
        <v>PUQUELDÓN</v>
      </c>
      <c r="C40" s="70">
        <v>32</v>
      </c>
      <c r="D40" s="31">
        <f>+Hbtes_2021!D34</f>
        <v>4199</v>
      </c>
      <c r="E40" s="31">
        <f t="shared" si="10"/>
        <v>64578</v>
      </c>
      <c r="F40" s="73">
        <f t="shared" si="0"/>
        <v>1</v>
      </c>
      <c r="G40" s="73">
        <f t="shared" si="1"/>
        <v>0</v>
      </c>
      <c r="H40" s="73">
        <f t="shared" si="2"/>
        <v>0</v>
      </c>
      <c r="I40" s="73">
        <f t="shared" si="3"/>
        <v>0</v>
      </c>
      <c r="J40" s="75">
        <f t="shared" si="4"/>
        <v>1</v>
      </c>
      <c r="L40" s="30">
        <f>+'Ing Percibidos_2021_SINIM'!B35</f>
        <v>4305</v>
      </c>
      <c r="M40" s="30" t="str">
        <f>+'Ing Percibidos_2021_SINIM'!C35</f>
        <v>RÍO HURTADO</v>
      </c>
      <c r="N40" s="73">
        <v>32</v>
      </c>
      <c r="O40" s="31">
        <f>+'Ing Percibidos_2021_SINIM'!D35</f>
        <v>3157246</v>
      </c>
      <c r="P40" s="74">
        <f t="shared" si="11"/>
        <v>80824216</v>
      </c>
      <c r="Q40" s="73">
        <f t="shared" si="5"/>
        <v>1</v>
      </c>
      <c r="R40" s="73">
        <f t="shared" si="6"/>
        <v>0</v>
      </c>
      <c r="S40" s="73">
        <f t="shared" si="7"/>
        <v>0</v>
      </c>
      <c r="T40" s="73">
        <f t="shared" si="8"/>
        <v>0</v>
      </c>
      <c r="U40" s="75">
        <f t="shared" si="9"/>
        <v>1</v>
      </c>
    </row>
    <row r="41" spans="1:21" x14ac:dyDescent="0.25">
      <c r="A41" s="30">
        <f>+Hbtes_2021!B35</f>
        <v>8302</v>
      </c>
      <c r="B41" s="30" t="str">
        <f>+Hbtes_2021!C35</f>
        <v>ANTUCO</v>
      </c>
      <c r="C41" s="70">
        <v>33</v>
      </c>
      <c r="D41" s="31">
        <f>+Hbtes_2021!D35</f>
        <v>4312</v>
      </c>
      <c r="E41" s="31">
        <f t="shared" si="10"/>
        <v>68890</v>
      </c>
      <c r="F41" s="73">
        <f t="shared" si="0"/>
        <v>1</v>
      </c>
      <c r="G41" s="73">
        <f t="shared" si="1"/>
        <v>0</v>
      </c>
      <c r="H41" s="73">
        <f t="shared" si="2"/>
        <v>0</v>
      </c>
      <c r="I41" s="73">
        <f t="shared" si="3"/>
        <v>0</v>
      </c>
      <c r="J41" s="75">
        <f t="shared" si="4"/>
        <v>1</v>
      </c>
      <c r="L41" s="30">
        <f>+'Ing Percibidos_2021_SINIM'!B36</f>
        <v>5704</v>
      </c>
      <c r="M41" s="30" t="str">
        <f>+'Ing Percibidos_2021_SINIM'!C36</f>
        <v>PANQUEHUE</v>
      </c>
      <c r="N41" s="73">
        <v>33</v>
      </c>
      <c r="O41" s="31">
        <f>+'Ing Percibidos_2021_SINIM'!D36</f>
        <v>3158708</v>
      </c>
      <c r="P41" s="74">
        <f t="shared" si="11"/>
        <v>83982924</v>
      </c>
      <c r="Q41" s="73">
        <f t="shared" si="5"/>
        <v>1</v>
      </c>
      <c r="R41" s="73">
        <f t="shared" si="6"/>
        <v>0</v>
      </c>
      <c r="S41" s="73">
        <f t="shared" si="7"/>
        <v>0</v>
      </c>
      <c r="T41" s="73">
        <f t="shared" si="8"/>
        <v>0</v>
      </c>
      <c r="U41" s="75">
        <f t="shared" si="9"/>
        <v>1</v>
      </c>
    </row>
    <row r="42" spans="1:21" x14ac:dyDescent="0.25">
      <c r="A42" s="30">
        <f>+Hbtes_2021!B36</f>
        <v>4305</v>
      </c>
      <c r="B42" s="30" t="str">
        <f>+Hbtes_2021!C36</f>
        <v>RÍO HURTADO</v>
      </c>
      <c r="C42" s="70">
        <v>34</v>
      </c>
      <c r="D42" s="31">
        <f>+Hbtes_2021!D36</f>
        <v>4361</v>
      </c>
      <c r="E42" s="31">
        <f t="shared" si="10"/>
        <v>73251</v>
      </c>
      <c r="F42" s="73">
        <f t="shared" si="0"/>
        <v>1</v>
      </c>
      <c r="G42" s="73">
        <f t="shared" si="1"/>
        <v>0</v>
      </c>
      <c r="H42" s="73">
        <f t="shared" si="2"/>
        <v>0</v>
      </c>
      <c r="I42" s="73">
        <f t="shared" si="3"/>
        <v>0</v>
      </c>
      <c r="J42" s="75">
        <f t="shared" si="4"/>
        <v>1</v>
      </c>
      <c r="L42" s="30">
        <f>+'Ing Percibidos_2021_SINIM'!B37</f>
        <v>16207</v>
      </c>
      <c r="M42" s="30" t="str">
        <f>+'Ing Percibidos_2021_SINIM'!C37</f>
        <v>TREHUACO</v>
      </c>
      <c r="N42" s="73">
        <v>34</v>
      </c>
      <c r="O42" s="31">
        <f>+'Ing Percibidos_2021_SINIM'!D37</f>
        <v>3160556</v>
      </c>
      <c r="P42" s="74">
        <f t="shared" si="11"/>
        <v>87143480</v>
      </c>
      <c r="Q42" s="73">
        <f t="shared" si="5"/>
        <v>1</v>
      </c>
      <c r="R42" s="73">
        <f t="shared" si="6"/>
        <v>0</v>
      </c>
      <c r="S42" s="73">
        <f t="shared" si="7"/>
        <v>0</v>
      </c>
      <c r="T42" s="73">
        <f t="shared" si="8"/>
        <v>0</v>
      </c>
      <c r="U42" s="75">
        <f t="shared" si="9"/>
        <v>1</v>
      </c>
    </row>
    <row r="43" spans="1:21" x14ac:dyDescent="0.25">
      <c r="A43" s="30">
        <f>+Hbtes_2021!B37</f>
        <v>7309</v>
      </c>
      <c r="B43" s="30" t="str">
        <f>+Hbtes_2021!C37</f>
        <v>VICHUQUÉN</v>
      </c>
      <c r="C43" s="70">
        <v>35</v>
      </c>
      <c r="D43" s="31">
        <f>+Hbtes_2021!D37</f>
        <v>4365</v>
      </c>
      <c r="E43" s="31">
        <f t="shared" si="10"/>
        <v>77616</v>
      </c>
      <c r="F43" s="73">
        <f t="shared" si="0"/>
        <v>1</v>
      </c>
      <c r="G43" s="73">
        <f t="shared" si="1"/>
        <v>0</v>
      </c>
      <c r="H43" s="73">
        <f t="shared" si="2"/>
        <v>0</v>
      </c>
      <c r="I43" s="73">
        <f t="shared" si="3"/>
        <v>0</v>
      </c>
      <c r="J43" s="75">
        <f t="shared" si="4"/>
        <v>1</v>
      </c>
      <c r="L43" s="30">
        <f>+'Ing Percibidos_2021_SINIM'!B38</f>
        <v>4105</v>
      </c>
      <c r="M43" s="30" t="str">
        <f>+'Ing Percibidos_2021_SINIM'!C38</f>
        <v>PAIGUANO</v>
      </c>
      <c r="N43" s="73">
        <v>35</v>
      </c>
      <c r="O43" s="31">
        <f>+'Ing Percibidos_2021_SINIM'!D38</f>
        <v>3226066</v>
      </c>
      <c r="P43" s="74">
        <f t="shared" si="11"/>
        <v>90369546</v>
      </c>
      <c r="Q43" s="73">
        <f t="shared" si="5"/>
        <v>1</v>
      </c>
      <c r="R43" s="73">
        <f t="shared" si="6"/>
        <v>0</v>
      </c>
      <c r="S43" s="73">
        <f t="shared" si="7"/>
        <v>0</v>
      </c>
      <c r="T43" s="73">
        <f t="shared" si="8"/>
        <v>0</v>
      </c>
      <c r="U43" s="75">
        <f t="shared" si="9"/>
        <v>1</v>
      </c>
    </row>
    <row r="44" spans="1:21" x14ac:dyDescent="0.25">
      <c r="A44" s="30">
        <f>+Hbtes_2021!B38</f>
        <v>4104</v>
      </c>
      <c r="B44" s="30" t="str">
        <f>+Hbtes_2021!C38</f>
        <v>LA HIGUERA</v>
      </c>
      <c r="C44" s="70">
        <v>36</v>
      </c>
      <c r="D44" s="31">
        <f>+Hbtes_2021!D38</f>
        <v>4478</v>
      </c>
      <c r="E44" s="31">
        <f t="shared" si="10"/>
        <v>82094</v>
      </c>
      <c r="F44" s="73">
        <f t="shared" si="0"/>
        <v>1</v>
      </c>
      <c r="G44" s="73">
        <f t="shared" si="1"/>
        <v>0</v>
      </c>
      <c r="H44" s="73">
        <f t="shared" si="2"/>
        <v>0</v>
      </c>
      <c r="I44" s="73">
        <f t="shared" si="3"/>
        <v>0</v>
      </c>
      <c r="J44" s="75">
        <f t="shared" si="4"/>
        <v>1</v>
      </c>
      <c r="L44" s="30">
        <f>+'Ing Percibidos_2021_SINIM'!B39</f>
        <v>8308</v>
      </c>
      <c r="M44" s="30" t="str">
        <f>+'Ing Percibidos_2021_SINIM'!C39</f>
        <v>QUILACO</v>
      </c>
      <c r="N44" s="73">
        <v>36</v>
      </c>
      <c r="O44" s="31">
        <f>+'Ing Percibidos_2021_SINIM'!D39</f>
        <v>3230374</v>
      </c>
      <c r="P44" s="74">
        <f t="shared" si="11"/>
        <v>93599920</v>
      </c>
      <c r="Q44" s="73">
        <f t="shared" si="5"/>
        <v>1</v>
      </c>
      <c r="R44" s="73">
        <f t="shared" si="6"/>
        <v>0</v>
      </c>
      <c r="S44" s="73">
        <f t="shared" si="7"/>
        <v>0</v>
      </c>
      <c r="T44" s="73">
        <f t="shared" si="8"/>
        <v>0</v>
      </c>
      <c r="U44" s="75">
        <f t="shared" si="9"/>
        <v>1</v>
      </c>
    </row>
    <row r="45" spans="1:21" x14ac:dyDescent="0.25">
      <c r="A45" s="30">
        <f>+Hbtes_2021!B39</f>
        <v>4105</v>
      </c>
      <c r="B45" s="30" t="str">
        <f>+Hbtes_2021!C39</f>
        <v>PAIGUANO</v>
      </c>
      <c r="C45" s="70">
        <v>37</v>
      </c>
      <c r="D45" s="31">
        <f>+Hbtes_2021!D39</f>
        <v>4690</v>
      </c>
      <c r="E45" s="31">
        <f t="shared" si="10"/>
        <v>86784</v>
      </c>
      <c r="F45" s="73">
        <f t="shared" si="0"/>
        <v>1</v>
      </c>
      <c r="G45" s="73">
        <f t="shared" si="1"/>
        <v>0</v>
      </c>
      <c r="H45" s="73">
        <f t="shared" si="2"/>
        <v>0</v>
      </c>
      <c r="I45" s="73">
        <f t="shared" si="3"/>
        <v>0</v>
      </c>
      <c r="J45" s="75">
        <f t="shared" si="4"/>
        <v>1</v>
      </c>
      <c r="L45" s="30">
        <f>+'Ing Percibidos_2021_SINIM'!B40</f>
        <v>3303</v>
      </c>
      <c r="M45" s="30" t="str">
        <f>+'Ing Percibidos_2021_SINIM'!C40</f>
        <v>FREIRINA</v>
      </c>
      <c r="N45" s="73">
        <v>37</v>
      </c>
      <c r="O45" s="31">
        <f>+'Ing Percibidos_2021_SINIM'!D40</f>
        <v>3244014</v>
      </c>
      <c r="P45" s="74">
        <f t="shared" si="11"/>
        <v>96843934</v>
      </c>
      <c r="Q45" s="73">
        <f t="shared" si="5"/>
        <v>1</v>
      </c>
      <c r="R45" s="73">
        <f t="shared" si="6"/>
        <v>0</v>
      </c>
      <c r="S45" s="73">
        <f t="shared" si="7"/>
        <v>0</v>
      </c>
      <c r="T45" s="73">
        <f t="shared" si="8"/>
        <v>0</v>
      </c>
      <c r="U45" s="75">
        <f t="shared" si="9"/>
        <v>1</v>
      </c>
    </row>
    <row r="46" spans="1:21" x14ac:dyDescent="0.25">
      <c r="A46" s="30">
        <f>+Hbtes_2021!B40</f>
        <v>16304</v>
      </c>
      <c r="B46" s="30" t="str">
        <f>+Hbtes_2021!C40</f>
        <v>SAN FABIÁN</v>
      </c>
      <c r="C46" s="70">
        <v>38</v>
      </c>
      <c r="D46" s="31">
        <f>+Hbtes_2021!D40</f>
        <v>4693</v>
      </c>
      <c r="E46" s="31">
        <f t="shared" si="10"/>
        <v>91477</v>
      </c>
      <c r="F46" s="73">
        <f t="shared" si="0"/>
        <v>1</v>
      </c>
      <c r="G46" s="73">
        <f t="shared" si="1"/>
        <v>0</v>
      </c>
      <c r="H46" s="73">
        <f t="shared" si="2"/>
        <v>0</v>
      </c>
      <c r="I46" s="73">
        <f t="shared" si="3"/>
        <v>0</v>
      </c>
      <c r="J46" s="75">
        <f t="shared" si="4"/>
        <v>1</v>
      </c>
      <c r="L46" s="30">
        <f>+'Ing Percibidos_2021_SINIM'!B41</f>
        <v>7110</v>
      </c>
      <c r="M46" s="30" t="str">
        <f>+'Ing Percibidos_2021_SINIM'!C41</f>
        <v>SAN RAFAEL</v>
      </c>
      <c r="N46" s="73">
        <v>38</v>
      </c>
      <c r="O46" s="31">
        <f>+'Ing Percibidos_2021_SINIM'!D41</f>
        <v>3372123</v>
      </c>
      <c r="P46" s="74">
        <f t="shared" si="11"/>
        <v>100216057</v>
      </c>
      <c r="Q46" s="73">
        <f t="shared" si="5"/>
        <v>1</v>
      </c>
      <c r="R46" s="73">
        <f t="shared" si="6"/>
        <v>0</v>
      </c>
      <c r="S46" s="73">
        <f t="shared" si="7"/>
        <v>0</v>
      </c>
      <c r="T46" s="73">
        <f t="shared" si="8"/>
        <v>0</v>
      </c>
      <c r="U46" s="75">
        <f t="shared" si="9"/>
        <v>1</v>
      </c>
    </row>
    <row r="47" spans="1:21" x14ac:dyDescent="0.25">
      <c r="A47" s="30">
        <f>+Hbtes_2021!B41</f>
        <v>16205</v>
      </c>
      <c r="B47" s="30" t="str">
        <f>+Hbtes_2021!C41</f>
        <v>PORTEZUELO</v>
      </c>
      <c r="C47" s="70">
        <v>39</v>
      </c>
      <c r="D47" s="31">
        <f>+Hbtes_2021!D41</f>
        <v>4925</v>
      </c>
      <c r="E47" s="31">
        <f t="shared" si="10"/>
        <v>96402</v>
      </c>
      <c r="F47" s="73">
        <f t="shared" si="0"/>
        <v>1</v>
      </c>
      <c r="G47" s="73">
        <f t="shared" si="1"/>
        <v>0</v>
      </c>
      <c r="H47" s="73">
        <f t="shared" si="2"/>
        <v>0</v>
      </c>
      <c r="I47" s="73">
        <f t="shared" si="3"/>
        <v>0</v>
      </c>
      <c r="J47" s="75">
        <f t="shared" si="4"/>
        <v>1</v>
      </c>
      <c r="L47" s="30">
        <f>+'Ing Percibidos_2021_SINIM'!B42</f>
        <v>8307</v>
      </c>
      <c r="M47" s="30" t="str">
        <f>+'Ing Percibidos_2021_SINIM'!C42</f>
        <v>NEGRETE</v>
      </c>
      <c r="N47" s="73">
        <v>39</v>
      </c>
      <c r="O47" s="31">
        <f>+'Ing Percibidos_2021_SINIM'!D42</f>
        <v>3374199</v>
      </c>
      <c r="P47" s="74">
        <f t="shared" si="11"/>
        <v>103590256</v>
      </c>
      <c r="Q47" s="73">
        <f t="shared" si="5"/>
        <v>1</v>
      </c>
      <c r="R47" s="73">
        <f t="shared" si="6"/>
        <v>0</v>
      </c>
      <c r="S47" s="73">
        <f t="shared" si="7"/>
        <v>0</v>
      </c>
      <c r="T47" s="73">
        <f t="shared" si="8"/>
        <v>0</v>
      </c>
      <c r="U47" s="75">
        <f t="shared" si="9"/>
        <v>1</v>
      </c>
    </row>
    <row r="48" spans="1:21" x14ac:dyDescent="0.25">
      <c r="A48" s="30">
        <f>+Hbtes_2021!B42</f>
        <v>10401</v>
      </c>
      <c r="B48" s="30" t="str">
        <f>+Hbtes_2021!C42</f>
        <v>CHAITÉN</v>
      </c>
      <c r="C48" s="70">
        <v>40</v>
      </c>
      <c r="D48" s="31">
        <f>+Hbtes_2021!D42</f>
        <v>5033</v>
      </c>
      <c r="E48" s="31">
        <f t="shared" si="10"/>
        <v>101435</v>
      </c>
      <c r="F48" s="73">
        <f t="shared" si="0"/>
        <v>1</v>
      </c>
      <c r="G48" s="73">
        <f t="shared" si="1"/>
        <v>0</v>
      </c>
      <c r="H48" s="73">
        <f t="shared" si="2"/>
        <v>0</v>
      </c>
      <c r="I48" s="73">
        <f t="shared" si="3"/>
        <v>0</v>
      </c>
      <c r="J48" s="75">
        <f t="shared" si="4"/>
        <v>1</v>
      </c>
      <c r="L48" s="30">
        <f>+'Ing Percibidos_2021_SINIM'!B43</f>
        <v>10307</v>
      </c>
      <c r="M48" s="30" t="str">
        <f>+'Ing Percibidos_2021_SINIM'!C43</f>
        <v>SAN PABLO</v>
      </c>
      <c r="N48" s="73">
        <v>40</v>
      </c>
      <c r="O48" s="31">
        <f>+'Ing Percibidos_2021_SINIM'!D43</f>
        <v>3397396</v>
      </c>
      <c r="P48" s="74">
        <f t="shared" si="11"/>
        <v>106987652</v>
      </c>
      <c r="Q48" s="73">
        <f t="shared" si="5"/>
        <v>1</v>
      </c>
      <c r="R48" s="73">
        <f t="shared" si="6"/>
        <v>0</v>
      </c>
      <c r="S48" s="73">
        <f t="shared" si="7"/>
        <v>0</v>
      </c>
      <c r="T48" s="73">
        <f t="shared" si="8"/>
        <v>0</v>
      </c>
      <c r="U48" s="75">
        <f t="shared" si="9"/>
        <v>1</v>
      </c>
    </row>
    <row r="49" spans="1:21" x14ac:dyDescent="0.25">
      <c r="A49" s="30">
        <f>+Hbtes_2021!B43</f>
        <v>11401</v>
      </c>
      <c r="B49" s="30" t="str">
        <f>+Hbtes_2021!C43</f>
        <v>CHILE CHICO</v>
      </c>
      <c r="C49" s="70">
        <v>41</v>
      </c>
      <c r="D49" s="31">
        <f>+Hbtes_2021!D43</f>
        <v>5138</v>
      </c>
      <c r="E49" s="31">
        <f t="shared" si="10"/>
        <v>106573</v>
      </c>
      <c r="F49" s="73">
        <f t="shared" si="0"/>
        <v>1</v>
      </c>
      <c r="G49" s="73">
        <f t="shared" si="1"/>
        <v>0</v>
      </c>
      <c r="H49" s="73">
        <f t="shared" si="2"/>
        <v>0</v>
      </c>
      <c r="I49" s="73">
        <f t="shared" si="3"/>
        <v>0</v>
      </c>
      <c r="J49" s="75">
        <f t="shared" si="4"/>
        <v>1</v>
      </c>
      <c r="L49" s="30">
        <f>+'Ing Percibidos_2021_SINIM'!B44</f>
        <v>9113</v>
      </c>
      <c r="M49" s="30" t="str">
        <f>+'Ing Percibidos_2021_SINIM'!C44</f>
        <v>PERQUENCO</v>
      </c>
      <c r="N49" s="73">
        <v>41</v>
      </c>
      <c r="O49" s="31">
        <f>+'Ing Percibidos_2021_SINIM'!D44</f>
        <v>3398729</v>
      </c>
      <c r="P49" s="74">
        <f t="shared" si="11"/>
        <v>110386381</v>
      </c>
      <c r="Q49" s="73">
        <f t="shared" si="5"/>
        <v>1</v>
      </c>
      <c r="R49" s="73">
        <f t="shared" si="6"/>
        <v>0</v>
      </c>
      <c r="S49" s="73">
        <f t="shared" si="7"/>
        <v>0</v>
      </c>
      <c r="T49" s="73">
        <f t="shared" si="8"/>
        <v>0</v>
      </c>
      <c r="U49" s="75">
        <f t="shared" si="9"/>
        <v>1</v>
      </c>
    </row>
    <row r="50" spans="1:21" x14ac:dyDescent="0.25">
      <c r="A50" s="30">
        <f>+Hbtes_2021!B44</f>
        <v>16202</v>
      </c>
      <c r="B50" s="30" t="str">
        <f>+Hbtes_2021!C44</f>
        <v>COBQUECURA</v>
      </c>
      <c r="C50" s="70">
        <v>42</v>
      </c>
      <c r="D50" s="31">
        <f>+Hbtes_2021!D44</f>
        <v>5265</v>
      </c>
      <c r="E50" s="31">
        <f t="shared" si="10"/>
        <v>111838</v>
      </c>
      <c r="F50" s="73">
        <f t="shared" si="0"/>
        <v>1</v>
      </c>
      <c r="G50" s="73">
        <f t="shared" si="1"/>
        <v>0</v>
      </c>
      <c r="H50" s="73">
        <f t="shared" si="2"/>
        <v>0</v>
      </c>
      <c r="I50" s="73">
        <f t="shared" si="3"/>
        <v>0</v>
      </c>
      <c r="J50" s="75">
        <f t="shared" si="4"/>
        <v>1</v>
      </c>
      <c r="L50" s="30">
        <f>+'Ing Percibidos_2021_SINIM'!B45</f>
        <v>15201</v>
      </c>
      <c r="M50" s="30" t="str">
        <f>+'Ing Percibidos_2021_SINIM'!C45</f>
        <v>PUTRE</v>
      </c>
      <c r="N50" s="73">
        <v>42</v>
      </c>
      <c r="O50" s="31">
        <f>+'Ing Percibidos_2021_SINIM'!D45</f>
        <v>3399628</v>
      </c>
      <c r="P50" s="74">
        <f t="shared" si="11"/>
        <v>113786009</v>
      </c>
      <c r="Q50" s="73">
        <f t="shared" si="5"/>
        <v>1</v>
      </c>
      <c r="R50" s="73">
        <f t="shared" si="6"/>
        <v>0</v>
      </c>
      <c r="S50" s="73">
        <f t="shared" si="7"/>
        <v>0</v>
      </c>
      <c r="T50" s="73">
        <f t="shared" si="8"/>
        <v>0</v>
      </c>
      <c r="U50" s="75">
        <f t="shared" si="9"/>
        <v>1</v>
      </c>
    </row>
    <row r="51" spans="1:21" x14ac:dyDescent="0.25">
      <c r="A51" s="30">
        <f>+Hbtes_2021!B45</f>
        <v>16204</v>
      </c>
      <c r="B51" s="30" t="str">
        <f>+Hbtes_2021!C45</f>
        <v>NINHUE</v>
      </c>
      <c r="C51" s="70">
        <v>43</v>
      </c>
      <c r="D51" s="31">
        <f>+Hbtes_2021!D45</f>
        <v>5402</v>
      </c>
      <c r="E51" s="31">
        <f t="shared" si="10"/>
        <v>117240</v>
      </c>
      <c r="F51" s="73">
        <f t="shared" si="0"/>
        <v>1</v>
      </c>
      <c r="G51" s="73">
        <f t="shared" si="1"/>
        <v>0</v>
      </c>
      <c r="H51" s="73">
        <f t="shared" si="2"/>
        <v>0</v>
      </c>
      <c r="I51" s="73">
        <f t="shared" si="3"/>
        <v>0</v>
      </c>
      <c r="J51" s="75">
        <f t="shared" si="4"/>
        <v>1</v>
      </c>
      <c r="L51" s="30">
        <f>+'Ing Percibidos_2021_SINIM'!B46</f>
        <v>10304</v>
      </c>
      <c r="M51" s="30" t="str">
        <f>+'Ing Percibidos_2021_SINIM'!C46</f>
        <v>PUYEHUE</v>
      </c>
      <c r="N51" s="73">
        <v>43</v>
      </c>
      <c r="O51" s="31">
        <f>+'Ing Percibidos_2021_SINIM'!D46</f>
        <v>3420401</v>
      </c>
      <c r="P51" s="74">
        <f t="shared" si="11"/>
        <v>117206410</v>
      </c>
      <c r="Q51" s="73">
        <f t="shared" si="5"/>
        <v>1</v>
      </c>
      <c r="R51" s="73">
        <f t="shared" si="6"/>
        <v>0</v>
      </c>
      <c r="S51" s="73">
        <f t="shared" si="7"/>
        <v>0</v>
      </c>
      <c r="T51" s="73">
        <f t="shared" si="8"/>
        <v>0</v>
      </c>
      <c r="U51" s="75">
        <f t="shared" si="9"/>
        <v>1</v>
      </c>
    </row>
    <row r="52" spans="1:21" x14ac:dyDescent="0.25">
      <c r="A52" s="30">
        <f>+Hbtes_2021!B46</f>
        <v>14102</v>
      </c>
      <c r="B52" s="30" t="str">
        <f>+Hbtes_2021!C46</f>
        <v>CORRAL</v>
      </c>
      <c r="C52" s="70">
        <v>44</v>
      </c>
      <c r="D52" s="31">
        <f>+Hbtes_2021!D46</f>
        <v>5445</v>
      </c>
      <c r="E52" s="31">
        <f t="shared" si="10"/>
        <v>122685</v>
      </c>
      <c r="F52" s="73">
        <f t="shared" si="0"/>
        <v>1</v>
      </c>
      <c r="G52" s="73">
        <f t="shared" si="1"/>
        <v>0</v>
      </c>
      <c r="H52" s="73">
        <f t="shared" si="2"/>
        <v>0</v>
      </c>
      <c r="I52" s="73">
        <f t="shared" si="3"/>
        <v>0</v>
      </c>
      <c r="J52" s="75">
        <f t="shared" si="4"/>
        <v>1</v>
      </c>
      <c r="L52" s="30">
        <f>+'Ing Percibidos_2021_SINIM'!B47</f>
        <v>12201</v>
      </c>
      <c r="M52" s="30" t="str">
        <f>+'Ing Percibidos_2021_SINIM'!C47</f>
        <v>CABO DE HORNOS</v>
      </c>
      <c r="N52" s="73">
        <v>44</v>
      </c>
      <c r="O52" s="31">
        <f>+'Ing Percibidos_2021_SINIM'!D47</f>
        <v>3423328</v>
      </c>
      <c r="P52" s="74">
        <f t="shared" si="11"/>
        <v>120629738</v>
      </c>
      <c r="Q52" s="73">
        <f t="shared" si="5"/>
        <v>1</v>
      </c>
      <c r="R52" s="73">
        <f t="shared" si="6"/>
        <v>0</v>
      </c>
      <c r="S52" s="73">
        <f t="shared" si="7"/>
        <v>0</v>
      </c>
      <c r="T52" s="73">
        <f t="shared" si="8"/>
        <v>0</v>
      </c>
      <c r="U52" s="75">
        <f t="shared" si="9"/>
        <v>1</v>
      </c>
    </row>
    <row r="53" spans="1:21" x14ac:dyDescent="0.25">
      <c r="A53" s="30">
        <f>+Hbtes_2021!B47</f>
        <v>10207</v>
      </c>
      <c r="B53" s="30" t="str">
        <f>+Hbtes_2021!C47</f>
        <v>QUEILÉN</v>
      </c>
      <c r="C53" s="70">
        <v>45</v>
      </c>
      <c r="D53" s="31">
        <f>+Hbtes_2021!D47</f>
        <v>5547</v>
      </c>
      <c r="E53" s="31">
        <f t="shared" si="10"/>
        <v>128232</v>
      </c>
      <c r="F53" s="73">
        <f t="shared" si="0"/>
        <v>1</v>
      </c>
      <c r="G53" s="73">
        <f t="shared" si="1"/>
        <v>0</v>
      </c>
      <c r="H53" s="73">
        <f t="shared" si="2"/>
        <v>0</v>
      </c>
      <c r="I53" s="73">
        <f t="shared" si="3"/>
        <v>0</v>
      </c>
      <c r="J53" s="75">
        <f t="shared" si="4"/>
        <v>1</v>
      </c>
      <c r="L53" s="30">
        <f>+'Ing Percibidos_2021_SINIM'!B48</f>
        <v>16205</v>
      </c>
      <c r="M53" s="30" t="str">
        <f>+'Ing Percibidos_2021_SINIM'!C48</f>
        <v>PORTEZUELO</v>
      </c>
      <c r="N53" s="73">
        <v>45</v>
      </c>
      <c r="O53" s="31">
        <f>+'Ing Percibidos_2021_SINIM'!D48</f>
        <v>3458862</v>
      </c>
      <c r="P53" s="74">
        <f t="shared" si="11"/>
        <v>124088600</v>
      </c>
      <c r="Q53" s="73">
        <f t="shared" si="5"/>
        <v>1</v>
      </c>
      <c r="R53" s="73">
        <f t="shared" si="6"/>
        <v>0</v>
      </c>
      <c r="S53" s="73">
        <f t="shared" si="7"/>
        <v>0</v>
      </c>
      <c r="T53" s="73">
        <f t="shared" si="8"/>
        <v>0</v>
      </c>
      <c r="U53" s="75">
        <f t="shared" si="9"/>
        <v>1</v>
      </c>
    </row>
    <row r="54" spans="1:21" x14ac:dyDescent="0.25">
      <c r="A54" s="30">
        <f>+Hbtes_2021!B48</f>
        <v>16207</v>
      </c>
      <c r="B54" s="30" t="str">
        <f>+Hbtes_2021!C48</f>
        <v>TREHUACO</v>
      </c>
      <c r="C54" s="70">
        <v>46</v>
      </c>
      <c r="D54" s="31">
        <f>+Hbtes_2021!D48</f>
        <v>5718</v>
      </c>
      <c r="E54" s="31">
        <f t="shared" si="10"/>
        <v>133950</v>
      </c>
      <c r="F54" s="73">
        <f t="shared" si="0"/>
        <v>1</v>
      </c>
      <c r="G54" s="73">
        <f t="shared" si="1"/>
        <v>0</v>
      </c>
      <c r="H54" s="73">
        <f t="shared" si="2"/>
        <v>0</v>
      </c>
      <c r="I54" s="73">
        <f t="shared" si="3"/>
        <v>0</v>
      </c>
      <c r="J54" s="75">
        <f t="shared" si="4"/>
        <v>1</v>
      </c>
      <c r="L54" s="30">
        <f>+'Ing Percibidos_2021_SINIM'!B49</f>
        <v>10302</v>
      </c>
      <c r="M54" s="30" t="str">
        <f>+'Ing Percibidos_2021_SINIM'!C49</f>
        <v>PUERTO OCTAY</v>
      </c>
      <c r="N54" s="73">
        <v>46</v>
      </c>
      <c r="O54" s="31">
        <f>+'Ing Percibidos_2021_SINIM'!D49</f>
        <v>3494391</v>
      </c>
      <c r="P54" s="74">
        <f t="shared" si="11"/>
        <v>127582991</v>
      </c>
      <c r="Q54" s="73">
        <f t="shared" si="5"/>
        <v>1</v>
      </c>
      <c r="R54" s="73">
        <f t="shared" si="6"/>
        <v>0</v>
      </c>
      <c r="S54" s="73">
        <f t="shared" si="7"/>
        <v>0</v>
      </c>
      <c r="T54" s="73">
        <f t="shared" si="8"/>
        <v>0</v>
      </c>
      <c r="U54" s="75">
        <f t="shared" si="9"/>
        <v>1</v>
      </c>
    </row>
    <row r="55" spans="1:21" x14ac:dyDescent="0.25">
      <c r="A55" s="30">
        <f>+Hbtes_2021!B49</f>
        <v>3302</v>
      </c>
      <c r="B55" s="30" t="str">
        <f>+Hbtes_2021!C49</f>
        <v>ALTO DEL CARMEN</v>
      </c>
      <c r="C55" s="70">
        <v>47</v>
      </c>
      <c r="D55" s="31">
        <f>+Hbtes_2021!D49</f>
        <v>5754</v>
      </c>
      <c r="E55" s="31">
        <f t="shared" si="10"/>
        <v>139704</v>
      </c>
      <c r="F55" s="73">
        <f t="shared" si="0"/>
        <v>1</v>
      </c>
      <c r="G55" s="73">
        <f t="shared" si="1"/>
        <v>0</v>
      </c>
      <c r="H55" s="73">
        <f t="shared" si="2"/>
        <v>0</v>
      </c>
      <c r="I55" s="73">
        <f t="shared" si="3"/>
        <v>0</v>
      </c>
      <c r="J55" s="75">
        <f t="shared" si="4"/>
        <v>1</v>
      </c>
      <c r="L55" s="30">
        <f>+'Ing Percibidos_2021_SINIM'!B50</f>
        <v>13505</v>
      </c>
      <c r="M55" s="30" t="str">
        <f>+'Ing Percibidos_2021_SINIM'!C50</f>
        <v>SAN PEDRO</v>
      </c>
      <c r="N55" s="73">
        <v>47</v>
      </c>
      <c r="O55" s="31">
        <f>+'Ing Percibidos_2021_SINIM'!D50</f>
        <v>3536071</v>
      </c>
      <c r="P55" s="74">
        <f t="shared" si="11"/>
        <v>131119062</v>
      </c>
      <c r="Q55" s="73">
        <f t="shared" si="5"/>
        <v>1</v>
      </c>
      <c r="R55" s="73">
        <f t="shared" si="6"/>
        <v>0</v>
      </c>
      <c r="S55" s="73">
        <f t="shared" si="7"/>
        <v>0</v>
      </c>
      <c r="T55" s="73">
        <f t="shared" si="8"/>
        <v>0</v>
      </c>
      <c r="U55" s="75">
        <f t="shared" si="9"/>
        <v>1</v>
      </c>
    </row>
    <row r="56" spans="1:21" x14ac:dyDescent="0.25">
      <c r="A56" s="30">
        <f>+Hbtes_2021!B50</f>
        <v>11202</v>
      </c>
      <c r="B56" s="30" t="str">
        <f>+Hbtes_2021!C50</f>
        <v>CISNES</v>
      </c>
      <c r="C56" s="70">
        <v>48</v>
      </c>
      <c r="D56" s="31">
        <f>+Hbtes_2021!D50</f>
        <v>5845</v>
      </c>
      <c r="E56" s="31">
        <f t="shared" si="10"/>
        <v>145549</v>
      </c>
      <c r="F56" s="73">
        <f t="shared" si="0"/>
        <v>1</v>
      </c>
      <c r="G56" s="73">
        <f t="shared" si="1"/>
        <v>0</v>
      </c>
      <c r="H56" s="73">
        <f t="shared" si="2"/>
        <v>0</v>
      </c>
      <c r="I56" s="73">
        <f t="shared" si="3"/>
        <v>0</v>
      </c>
      <c r="J56" s="75">
        <f t="shared" si="4"/>
        <v>1</v>
      </c>
      <c r="L56" s="30">
        <f>+'Ing Percibidos_2021_SINIM'!B51</f>
        <v>8204</v>
      </c>
      <c r="M56" s="30" t="str">
        <f>+'Ing Percibidos_2021_SINIM'!C51</f>
        <v>CONTULMO</v>
      </c>
      <c r="N56" s="73">
        <v>48</v>
      </c>
      <c r="O56" s="31">
        <f>+'Ing Percibidos_2021_SINIM'!D51</f>
        <v>3621135</v>
      </c>
      <c r="P56" s="74">
        <f t="shared" si="11"/>
        <v>134740197</v>
      </c>
      <c r="Q56" s="73">
        <f t="shared" si="5"/>
        <v>1</v>
      </c>
      <c r="R56" s="73">
        <f t="shared" si="6"/>
        <v>0</v>
      </c>
      <c r="S56" s="73">
        <f t="shared" si="7"/>
        <v>0</v>
      </c>
      <c r="T56" s="73">
        <f t="shared" si="8"/>
        <v>0</v>
      </c>
      <c r="U56" s="75">
        <f t="shared" si="9"/>
        <v>1</v>
      </c>
    </row>
    <row r="57" spans="1:21" x14ac:dyDescent="0.25">
      <c r="A57" s="30">
        <f>+Hbtes_2021!B51</f>
        <v>1405</v>
      </c>
      <c r="B57" s="30" t="str">
        <f>+Hbtes_2021!C51</f>
        <v>PICA</v>
      </c>
      <c r="C57" s="70">
        <v>49</v>
      </c>
      <c r="D57" s="31">
        <f>+Hbtes_2021!D51</f>
        <v>6085</v>
      </c>
      <c r="E57" s="31">
        <f t="shared" si="10"/>
        <v>151634</v>
      </c>
      <c r="F57" s="73">
        <f t="shared" si="0"/>
        <v>1</v>
      </c>
      <c r="G57" s="73">
        <f t="shared" si="1"/>
        <v>0</v>
      </c>
      <c r="H57" s="73">
        <f t="shared" si="2"/>
        <v>0</v>
      </c>
      <c r="I57" s="73">
        <f t="shared" si="3"/>
        <v>0</v>
      </c>
      <c r="J57" s="75">
        <f t="shared" si="4"/>
        <v>1</v>
      </c>
      <c r="L57" s="30">
        <f>+'Ing Percibidos_2021_SINIM'!B52</f>
        <v>9104</v>
      </c>
      <c r="M57" s="30" t="str">
        <f>+'Ing Percibidos_2021_SINIM'!C52</f>
        <v>CURARREHUE</v>
      </c>
      <c r="N57" s="73">
        <v>49</v>
      </c>
      <c r="O57" s="31">
        <f>+'Ing Percibidos_2021_SINIM'!D52</f>
        <v>3625733</v>
      </c>
      <c r="P57" s="74">
        <f t="shared" si="11"/>
        <v>138365930</v>
      </c>
      <c r="Q57" s="73">
        <f t="shared" si="5"/>
        <v>1</v>
      </c>
      <c r="R57" s="73">
        <f t="shared" si="6"/>
        <v>0</v>
      </c>
      <c r="S57" s="73">
        <f t="shared" si="7"/>
        <v>0</v>
      </c>
      <c r="T57" s="73">
        <f t="shared" si="8"/>
        <v>0</v>
      </c>
      <c r="U57" s="75">
        <f t="shared" si="9"/>
        <v>1</v>
      </c>
    </row>
    <row r="58" spans="1:21" x14ac:dyDescent="0.25">
      <c r="A58" s="30">
        <f>+Hbtes_2021!B52</f>
        <v>5403</v>
      </c>
      <c r="B58" s="30" t="str">
        <f>+Hbtes_2021!C52</f>
        <v>PAPUDO</v>
      </c>
      <c r="C58" s="70">
        <v>50</v>
      </c>
      <c r="D58" s="31">
        <f>+Hbtes_2021!D52</f>
        <v>6270</v>
      </c>
      <c r="E58" s="31">
        <f t="shared" si="10"/>
        <v>157904</v>
      </c>
      <c r="F58" s="73">
        <f t="shared" si="0"/>
        <v>1</v>
      </c>
      <c r="G58" s="73">
        <f t="shared" si="1"/>
        <v>0</v>
      </c>
      <c r="H58" s="73">
        <f t="shared" si="2"/>
        <v>0</v>
      </c>
      <c r="I58" s="73">
        <f t="shared" si="3"/>
        <v>0</v>
      </c>
      <c r="J58" s="75">
        <f t="shared" si="4"/>
        <v>1</v>
      </c>
      <c r="L58" s="30">
        <f>+'Ing Percibidos_2021_SINIM'!B53</f>
        <v>5702</v>
      </c>
      <c r="M58" s="30" t="str">
        <f>+'Ing Percibidos_2021_SINIM'!C53</f>
        <v>CATEMU</v>
      </c>
      <c r="N58" s="73">
        <v>50</v>
      </c>
      <c r="O58" s="31">
        <f>+'Ing Percibidos_2021_SINIM'!D53</f>
        <v>3642248</v>
      </c>
      <c r="P58" s="74">
        <f t="shared" si="11"/>
        <v>142008178</v>
      </c>
      <c r="Q58" s="73">
        <f t="shared" si="5"/>
        <v>1</v>
      </c>
      <c r="R58" s="73">
        <f t="shared" si="6"/>
        <v>0</v>
      </c>
      <c r="S58" s="73">
        <f t="shared" si="7"/>
        <v>0</v>
      </c>
      <c r="T58" s="73">
        <f t="shared" si="8"/>
        <v>0</v>
      </c>
      <c r="U58" s="75">
        <f t="shared" si="9"/>
        <v>1</v>
      </c>
    </row>
    <row r="59" spans="1:21" x14ac:dyDescent="0.25">
      <c r="A59" s="30">
        <f>+Hbtes_2021!B53</f>
        <v>16206</v>
      </c>
      <c r="B59" s="30" t="str">
        <f>+Hbtes_2021!C53</f>
        <v>RÁNQUIL</v>
      </c>
      <c r="C59" s="70">
        <v>51</v>
      </c>
      <c r="D59" s="31">
        <f>+Hbtes_2021!D53</f>
        <v>6275</v>
      </c>
      <c r="E59" s="31">
        <f t="shared" si="10"/>
        <v>164179</v>
      </c>
      <c r="F59" s="73">
        <f t="shared" si="0"/>
        <v>1</v>
      </c>
      <c r="G59" s="73">
        <f t="shared" si="1"/>
        <v>0</v>
      </c>
      <c r="H59" s="73">
        <f t="shared" si="2"/>
        <v>0</v>
      </c>
      <c r="I59" s="73">
        <f t="shared" si="3"/>
        <v>0</v>
      </c>
      <c r="J59" s="75">
        <f t="shared" si="4"/>
        <v>1</v>
      </c>
      <c r="L59" s="30">
        <f>+'Ing Percibidos_2021_SINIM'!B54</f>
        <v>6308</v>
      </c>
      <c r="M59" s="30" t="str">
        <f>+'Ing Percibidos_2021_SINIM'!C54</f>
        <v>PLACILLA</v>
      </c>
      <c r="N59" s="73">
        <v>51</v>
      </c>
      <c r="O59" s="31">
        <f>+'Ing Percibidos_2021_SINIM'!D54</f>
        <v>3644122</v>
      </c>
      <c r="P59" s="74">
        <f t="shared" si="11"/>
        <v>145652300</v>
      </c>
      <c r="Q59" s="73">
        <f t="shared" si="5"/>
        <v>1</v>
      </c>
      <c r="R59" s="73">
        <f t="shared" si="6"/>
        <v>0</v>
      </c>
      <c r="S59" s="73">
        <f t="shared" si="7"/>
        <v>0</v>
      </c>
      <c r="T59" s="73">
        <f t="shared" si="8"/>
        <v>0</v>
      </c>
      <c r="U59" s="75">
        <f t="shared" si="9"/>
        <v>1</v>
      </c>
    </row>
    <row r="60" spans="1:21" x14ac:dyDescent="0.25">
      <c r="A60" s="30">
        <f>+Hbtes_2021!B54</f>
        <v>9110</v>
      </c>
      <c r="B60" s="30" t="str">
        <f>+Hbtes_2021!C54</f>
        <v>MELIPEUCO</v>
      </c>
      <c r="C60" s="70">
        <v>52</v>
      </c>
      <c r="D60" s="31">
        <f>+Hbtes_2021!D54</f>
        <v>6283</v>
      </c>
      <c r="E60" s="31">
        <f t="shared" si="10"/>
        <v>170462</v>
      </c>
      <c r="F60" s="73">
        <f t="shared" si="0"/>
        <v>1</v>
      </c>
      <c r="G60" s="73">
        <f t="shared" si="1"/>
        <v>0</v>
      </c>
      <c r="H60" s="73">
        <f t="shared" si="2"/>
        <v>0</v>
      </c>
      <c r="I60" s="73">
        <f t="shared" si="3"/>
        <v>0</v>
      </c>
      <c r="J60" s="75">
        <f t="shared" si="4"/>
        <v>1</v>
      </c>
      <c r="L60" s="30">
        <f>+'Ing Percibidos_2021_SINIM'!B55</f>
        <v>6111</v>
      </c>
      <c r="M60" s="30" t="str">
        <f>+'Ing Percibidos_2021_SINIM'!C55</f>
        <v>OLIVAR</v>
      </c>
      <c r="N60" s="73">
        <v>52</v>
      </c>
      <c r="O60" s="31">
        <f>+'Ing Percibidos_2021_SINIM'!D55</f>
        <v>3645534</v>
      </c>
      <c r="P60" s="74">
        <f t="shared" si="11"/>
        <v>149297834</v>
      </c>
      <c r="Q60" s="73">
        <f t="shared" si="5"/>
        <v>1</v>
      </c>
      <c r="R60" s="73">
        <f t="shared" si="6"/>
        <v>0</v>
      </c>
      <c r="S60" s="73">
        <f t="shared" si="7"/>
        <v>0</v>
      </c>
      <c r="T60" s="73">
        <f t="shared" si="8"/>
        <v>0</v>
      </c>
      <c r="U60" s="75">
        <f t="shared" si="9"/>
        <v>1</v>
      </c>
    </row>
    <row r="61" spans="1:21" x14ac:dyDescent="0.25">
      <c r="A61" s="30">
        <f>+Hbtes_2021!B55</f>
        <v>6206</v>
      </c>
      <c r="B61" s="30" t="str">
        <f>+Hbtes_2021!C55</f>
        <v>PAREDONES</v>
      </c>
      <c r="C61" s="70">
        <v>53</v>
      </c>
      <c r="D61" s="31">
        <f>+Hbtes_2021!D55</f>
        <v>6335</v>
      </c>
      <c r="E61" s="31">
        <f t="shared" si="10"/>
        <v>176797</v>
      </c>
      <c r="F61" s="73">
        <f t="shared" si="0"/>
        <v>1</v>
      </c>
      <c r="G61" s="73">
        <f t="shared" si="1"/>
        <v>0</v>
      </c>
      <c r="H61" s="73">
        <f t="shared" si="2"/>
        <v>0</v>
      </c>
      <c r="I61" s="73">
        <f t="shared" si="3"/>
        <v>0</v>
      </c>
      <c r="J61" s="75">
        <f t="shared" si="4"/>
        <v>1</v>
      </c>
      <c r="L61" s="30">
        <f>+'Ing Percibidos_2021_SINIM'!B56</f>
        <v>9110</v>
      </c>
      <c r="M61" s="30" t="str">
        <f>+'Ing Percibidos_2021_SINIM'!C56</f>
        <v>MELIPEUCO</v>
      </c>
      <c r="N61" s="73">
        <v>53</v>
      </c>
      <c r="O61" s="31">
        <f>+'Ing Percibidos_2021_SINIM'!D56</f>
        <v>3664930</v>
      </c>
      <c r="P61" s="74">
        <f t="shared" si="11"/>
        <v>152962764</v>
      </c>
      <c r="Q61" s="73">
        <f t="shared" si="5"/>
        <v>1</v>
      </c>
      <c r="R61" s="73">
        <f t="shared" si="6"/>
        <v>0</v>
      </c>
      <c r="S61" s="73">
        <f t="shared" si="7"/>
        <v>0</v>
      </c>
      <c r="T61" s="73">
        <f t="shared" si="8"/>
        <v>0</v>
      </c>
      <c r="U61" s="75">
        <f t="shared" si="9"/>
        <v>1</v>
      </c>
    </row>
    <row r="62" spans="1:21" x14ac:dyDescent="0.25">
      <c r="A62" s="30">
        <f>+Hbtes_2021!B56</f>
        <v>8204</v>
      </c>
      <c r="B62" s="30" t="str">
        <f>+Hbtes_2021!C56</f>
        <v>CONTULMO</v>
      </c>
      <c r="C62" s="70">
        <v>54</v>
      </c>
      <c r="D62" s="31">
        <f>+Hbtes_2021!D56</f>
        <v>6340</v>
      </c>
      <c r="E62" s="31">
        <f t="shared" si="10"/>
        <v>183137</v>
      </c>
      <c r="F62" s="73">
        <f t="shared" si="0"/>
        <v>1</v>
      </c>
      <c r="G62" s="73">
        <f t="shared" si="1"/>
        <v>0</v>
      </c>
      <c r="H62" s="73">
        <f t="shared" si="2"/>
        <v>0</v>
      </c>
      <c r="I62" s="73">
        <f t="shared" si="3"/>
        <v>0</v>
      </c>
      <c r="J62" s="75">
        <f t="shared" si="4"/>
        <v>1</v>
      </c>
      <c r="L62" s="30">
        <f>+'Ing Percibidos_2021_SINIM'!B57</f>
        <v>4103</v>
      </c>
      <c r="M62" s="30" t="str">
        <f>+'Ing Percibidos_2021_SINIM'!C57</f>
        <v>ANDACOLLO</v>
      </c>
      <c r="N62" s="73">
        <v>54</v>
      </c>
      <c r="O62" s="31">
        <f>+'Ing Percibidos_2021_SINIM'!D57</f>
        <v>3677240</v>
      </c>
      <c r="P62" s="74">
        <f t="shared" si="11"/>
        <v>156640004</v>
      </c>
      <c r="Q62" s="73">
        <f t="shared" si="5"/>
        <v>1</v>
      </c>
      <c r="R62" s="73">
        <f t="shared" si="6"/>
        <v>0</v>
      </c>
      <c r="S62" s="73">
        <f t="shared" si="7"/>
        <v>0</v>
      </c>
      <c r="T62" s="73">
        <f t="shared" si="8"/>
        <v>0</v>
      </c>
      <c r="U62" s="75">
        <f t="shared" si="9"/>
        <v>1</v>
      </c>
    </row>
    <row r="63" spans="1:21" x14ac:dyDescent="0.25">
      <c r="A63" s="30">
        <f>+Hbtes_2021!B57</f>
        <v>2302</v>
      </c>
      <c r="B63" s="30" t="str">
        <f>+Hbtes_2021!C57</f>
        <v>MARÍA ELENA</v>
      </c>
      <c r="C63" s="70">
        <v>55</v>
      </c>
      <c r="D63" s="31">
        <f>+Hbtes_2021!D57</f>
        <v>6773</v>
      </c>
      <c r="E63" s="31">
        <f t="shared" si="10"/>
        <v>189910</v>
      </c>
      <c r="F63" s="73">
        <f t="shared" si="0"/>
        <v>1</v>
      </c>
      <c r="G63" s="73">
        <f t="shared" si="1"/>
        <v>0</v>
      </c>
      <c r="H63" s="73">
        <f t="shared" si="2"/>
        <v>0</v>
      </c>
      <c r="I63" s="73">
        <f t="shared" si="3"/>
        <v>0</v>
      </c>
      <c r="J63" s="75">
        <f t="shared" si="4"/>
        <v>1</v>
      </c>
      <c r="L63" s="30">
        <f>+'Ing Percibidos_2021_SINIM'!B58</f>
        <v>16206</v>
      </c>
      <c r="M63" s="30" t="str">
        <f>+'Ing Percibidos_2021_SINIM'!C58</f>
        <v>RÁNQUIL</v>
      </c>
      <c r="N63" s="73">
        <v>55</v>
      </c>
      <c r="O63" s="31">
        <f>+'Ing Percibidos_2021_SINIM'!D58</f>
        <v>3678282</v>
      </c>
      <c r="P63" s="74">
        <f t="shared" si="11"/>
        <v>160318286</v>
      </c>
      <c r="Q63" s="73">
        <f t="shared" si="5"/>
        <v>1</v>
      </c>
      <c r="R63" s="73">
        <f t="shared" si="6"/>
        <v>0</v>
      </c>
      <c r="S63" s="73">
        <f t="shared" si="7"/>
        <v>0</v>
      </c>
      <c r="T63" s="73">
        <f t="shared" si="8"/>
        <v>0</v>
      </c>
      <c r="U63" s="75">
        <f t="shared" si="9"/>
        <v>1</v>
      </c>
    </row>
    <row r="64" spans="1:21" x14ac:dyDescent="0.25">
      <c r="A64" s="30">
        <f>+Hbtes_2021!B58</f>
        <v>8314</v>
      </c>
      <c r="B64" s="30" t="str">
        <f>+Hbtes_2021!C58</f>
        <v>ALTO BIOBÍO</v>
      </c>
      <c r="C64" s="70">
        <v>56</v>
      </c>
      <c r="D64" s="31">
        <f>+Hbtes_2021!D58</f>
        <v>6789</v>
      </c>
      <c r="E64" s="31">
        <f t="shared" si="10"/>
        <v>196699</v>
      </c>
      <c r="F64" s="73">
        <f t="shared" si="0"/>
        <v>1</v>
      </c>
      <c r="G64" s="73">
        <f t="shared" si="1"/>
        <v>0</v>
      </c>
      <c r="H64" s="73">
        <f t="shared" si="2"/>
        <v>0</v>
      </c>
      <c r="I64" s="73">
        <f t="shared" si="3"/>
        <v>0</v>
      </c>
      <c r="J64" s="75">
        <f t="shared" si="4"/>
        <v>1</v>
      </c>
      <c r="L64" s="30">
        <f>+'Ing Percibidos_2021_SINIM'!B59</f>
        <v>4304</v>
      </c>
      <c r="M64" s="30" t="str">
        <f>+'Ing Percibidos_2021_SINIM'!C59</f>
        <v>PUNITAQUI</v>
      </c>
      <c r="N64" s="73">
        <v>56</v>
      </c>
      <c r="O64" s="31">
        <f>+'Ing Percibidos_2021_SINIM'!D59</f>
        <v>3679385</v>
      </c>
      <c r="P64" s="74">
        <f t="shared" si="11"/>
        <v>163997671</v>
      </c>
      <c r="Q64" s="73">
        <f t="shared" si="5"/>
        <v>1</v>
      </c>
      <c r="R64" s="73">
        <f t="shared" si="6"/>
        <v>0</v>
      </c>
      <c r="S64" s="73">
        <f t="shared" si="7"/>
        <v>0</v>
      </c>
      <c r="T64" s="73">
        <f t="shared" si="8"/>
        <v>0</v>
      </c>
      <c r="U64" s="75">
        <f t="shared" si="9"/>
        <v>1</v>
      </c>
    </row>
    <row r="65" spans="1:21" x14ac:dyDescent="0.25">
      <c r="A65" s="30">
        <f>+Hbtes_2021!B59</f>
        <v>6203</v>
      </c>
      <c r="B65" s="30" t="str">
        <f>+Hbtes_2021!C59</f>
        <v>LITUECHE</v>
      </c>
      <c r="C65" s="70">
        <v>57</v>
      </c>
      <c r="D65" s="31">
        <f>+Hbtes_2021!D59</f>
        <v>6820</v>
      </c>
      <c r="E65" s="31">
        <f t="shared" si="10"/>
        <v>203519</v>
      </c>
      <c r="F65" s="73">
        <f t="shared" si="0"/>
        <v>1</v>
      </c>
      <c r="G65" s="73">
        <f t="shared" si="1"/>
        <v>0</v>
      </c>
      <c r="H65" s="73">
        <f t="shared" si="2"/>
        <v>0</v>
      </c>
      <c r="I65" s="73">
        <f t="shared" si="3"/>
        <v>0</v>
      </c>
      <c r="J65" s="75">
        <f t="shared" si="4"/>
        <v>1</v>
      </c>
      <c r="L65" s="30">
        <f>+'Ing Percibidos_2021_SINIM'!B60</f>
        <v>4202</v>
      </c>
      <c r="M65" s="30" t="str">
        <f>+'Ing Percibidos_2021_SINIM'!C60</f>
        <v>CANELA</v>
      </c>
      <c r="N65" s="73">
        <v>57</v>
      </c>
      <c r="O65" s="31">
        <f>+'Ing Percibidos_2021_SINIM'!D60</f>
        <v>3683573</v>
      </c>
      <c r="P65" s="74">
        <f t="shared" si="11"/>
        <v>167681244</v>
      </c>
      <c r="Q65" s="73">
        <f t="shared" si="5"/>
        <v>1</v>
      </c>
      <c r="R65" s="73">
        <f t="shared" si="6"/>
        <v>0</v>
      </c>
      <c r="S65" s="73">
        <f t="shared" si="7"/>
        <v>0</v>
      </c>
      <c r="T65" s="73">
        <f t="shared" si="8"/>
        <v>0</v>
      </c>
      <c r="U65" s="75">
        <f t="shared" si="9"/>
        <v>1</v>
      </c>
    </row>
    <row r="66" spans="1:21" x14ac:dyDescent="0.25">
      <c r="A66" s="30">
        <f>+Hbtes_2021!B60</f>
        <v>6205</v>
      </c>
      <c r="B66" s="30" t="str">
        <f>+Hbtes_2021!C60</f>
        <v>NAVIDAD</v>
      </c>
      <c r="C66" s="70">
        <v>58</v>
      </c>
      <c r="D66" s="31">
        <f>+Hbtes_2021!D60</f>
        <v>6968</v>
      </c>
      <c r="E66" s="31">
        <f t="shared" si="10"/>
        <v>210487</v>
      </c>
      <c r="F66" s="73">
        <f t="shared" si="0"/>
        <v>1</v>
      </c>
      <c r="G66" s="73">
        <f t="shared" si="1"/>
        <v>0</v>
      </c>
      <c r="H66" s="73">
        <f t="shared" si="2"/>
        <v>0</v>
      </c>
      <c r="I66" s="73">
        <f t="shared" si="3"/>
        <v>0</v>
      </c>
      <c r="J66" s="75">
        <f t="shared" si="4"/>
        <v>1</v>
      </c>
      <c r="L66" s="30">
        <f>+'Ing Percibidos_2021_SINIM'!B61</f>
        <v>6203</v>
      </c>
      <c r="M66" s="30" t="str">
        <f>+'Ing Percibidos_2021_SINIM'!C61</f>
        <v>LITUECHE</v>
      </c>
      <c r="N66" s="73">
        <v>58</v>
      </c>
      <c r="O66" s="31">
        <f>+'Ing Percibidos_2021_SINIM'!D61</f>
        <v>3698167</v>
      </c>
      <c r="P66" s="74">
        <f t="shared" si="11"/>
        <v>171379411</v>
      </c>
      <c r="Q66" s="73">
        <f t="shared" si="5"/>
        <v>1</v>
      </c>
      <c r="R66" s="73">
        <f t="shared" si="6"/>
        <v>0</v>
      </c>
      <c r="S66" s="73">
        <f t="shared" si="7"/>
        <v>0</v>
      </c>
      <c r="T66" s="73">
        <f t="shared" si="8"/>
        <v>0</v>
      </c>
      <c r="U66" s="75">
        <f t="shared" si="9"/>
        <v>1</v>
      </c>
    </row>
    <row r="67" spans="1:21" x14ac:dyDescent="0.25">
      <c r="A67" s="30">
        <f>+Hbtes_2021!B61</f>
        <v>7303</v>
      </c>
      <c r="B67" s="30" t="str">
        <f>+Hbtes_2021!C61</f>
        <v>LICANTÉN</v>
      </c>
      <c r="C67" s="70">
        <v>59</v>
      </c>
      <c r="D67" s="31">
        <f>+Hbtes_2021!D61</f>
        <v>6993</v>
      </c>
      <c r="E67" s="31">
        <f t="shared" si="10"/>
        <v>217480</v>
      </c>
      <c r="F67" s="73">
        <f t="shared" si="0"/>
        <v>1</v>
      </c>
      <c r="G67" s="73">
        <f t="shared" si="1"/>
        <v>0</v>
      </c>
      <c r="H67" s="73">
        <f t="shared" si="2"/>
        <v>0</v>
      </c>
      <c r="I67" s="73">
        <f t="shared" si="3"/>
        <v>0</v>
      </c>
      <c r="J67" s="75">
        <f t="shared" si="4"/>
        <v>1</v>
      </c>
      <c r="L67" s="30">
        <f>+'Ing Percibidos_2021_SINIM'!B62</f>
        <v>16303</v>
      </c>
      <c r="M67" s="30" t="str">
        <f>+'Ing Percibidos_2021_SINIM'!C62</f>
        <v>ÑIQUÉN</v>
      </c>
      <c r="N67" s="73">
        <v>59</v>
      </c>
      <c r="O67" s="31">
        <f>+'Ing Percibidos_2021_SINIM'!D62</f>
        <v>3701236</v>
      </c>
      <c r="P67" s="74">
        <f t="shared" si="11"/>
        <v>175080647</v>
      </c>
      <c r="Q67" s="73">
        <f t="shared" si="5"/>
        <v>1</v>
      </c>
      <c r="R67" s="73">
        <f t="shared" si="6"/>
        <v>0</v>
      </c>
      <c r="S67" s="73">
        <f t="shared" si="7"/>
        <v>0</v>
      </c>
      <c r="T67" s="73">
        <f t="shared" si="8"/>
        <v>0</v>
      </c>
      <c r="U67" s="75">
        <f t="shared" si="9"/>
        <v>1</v>
      </c>
    </row>
    <row r="68" spans="1:21" x14ac:dyDescent="0.25">
      <c r="A68" s="30">
        <f>+Hbtes_2021!B62</f>
        <v>9113</v>
      </c>
      <c r="B68" s="30" t="str">
        <f>+Hbtes_2021!C62</f>
        <v>PERQUENCO</v>
      </c>
      <c r="C68" s="70">
        <v>60</v>
      </c>
      <c r="D68" s="31">
        <f>+Hbtes_2021!D62</f>
        <v>7241</v>
      </c>
      <c r="E68" s="31">
        <f t="shared" si="10"/>
        <v>224721</v>
      </c>
      <c r="F68" s="73">
        <f t="shared" si="0"/>
        <v>1</v>
      </c>
      <c r="G68" s="73">
        <f t="shared" si="1"/>
        <v>0</v>
      </c>
      <c r="H68" s="73">
        <f t="shared" si="2"/>
        <v>0</v>
      </c>
      <c r="I68" s="73">
        <f t="shared" si="3"/>
        <v>0</v>
      </c>
      <c r="J68" s="75">
        <f t="shared" si="4"/>
        <v>1</v>
      </c>
      <c r="L68" s="30">
        <f>+'Ing Percibidos_2021_SINIM'!B63</f>
        <v>7202</v>
      </c>
      <c r="M68" s="30" t="str">
        <f>+'Ing Percibidos_2021_SINIM'!C63</f>
        <v>CHANCO</v>
      </c>
      <c r="N68" s="73">
        <v>60</v>
      </c>
      <c r="O68" s="31">
        <f>+'Ing Percibidos_2021_SINIM'!D63</f>
        <v>3712361</v>
      </c>
      <c r="P68" s="74">
        <f t="shared" si="11"/>
        <v>178793008</v>
      </c>
      <c r="Q68" s="73">
        <f t="shared" si="5"/>
        <v>1</v>
      </c>
      <c r="R68" s="73">
        <f t="shared" si="6"/>
        <v>0</v>
      </c>
      <c r="S68" s="73">
        <f t="shared" si="7"/>
        <v>0</v>
      </c>
      <c r="T68" s="73">
        <f t="shared" si="8"/>
        <v>0</v>
      </c>
      <c r="U68" s="75">
        <f t="shared" si="9"/>
        <v>1</v>
      </c>
    </row>
    <row r="69" spans="1:21" x14ac:dyDescent="0.25">
      <c r="A69" s="30">
        <f>+Hbtes_2021!B63</f>
        <v>6304</v>
      </c>
      <c r="B69" s="30" t="str">
        <f>+Hbtes_2021!C63</f>
        <v>LOLOL</v>
      </c>
      <c r="C69" s="70">
        <v>61</v>
      </c>
      <c r="D69" s="31">
        <f>+Hbtes_2021!D63</f>
        <v>7346</v>
      </c>
      <c r="E69" s="31">
        <f t="shared" si="10"/>
        <v>232067</v>
      </c>
      <c r="F69" s="73">
        <f t="shared" si="0"/>
        <v>1</v>
      </c>
      <c r="G69" s="73">
        <f t="shared" si="1"/>
        <v>0</v>
      </c>
      <c r="H69" s="73">
        <f t="shared" si="2"/>
        <v>0</v>
      </c>
      <c r="I69" s="73">
        <f t="shared" si="3"/>
        <v>0</v>
      </c>
      <c r="J69" s="75">
        <f t="shared" si="4"/>
        <v>1</v>
      </c>
      <c r="L69" s="30">
        <f>+'Ing Percibidos_2021_SINIM'!B64</f>
        <v>10403</v>
      </c>
      <c r="M69" s="30" t="str">
        <f>+'Ing Percibidos_2021_SINIM'!C64</f>
        <v>HUALAIHUÉ</v>
      </c>
      <c r="N69" s="73">
        <v>61</v>
      </c>
      <c r="O69" s="31">
        <f>+'Ing Percibidos_2021_SINIM'!D64</f>
        <v>3723274</v>
      </c>
      <c r="P69" s="74">
        <f t="shared" si="11"/>
        <v>182516282</v>
      </c>
      <c r="Q69" s="73">
        <f t="shared" si="5"/>
        <v>1</v>
      </c>
      <c r="R69" s="73">
        <f t="shared" si="6"/>
        <v>0</v>
      </c>
      <c r="S69" s="73">
        <f t="shared" si="7"/>
        <v>0</v>
      </c>
      <c r="T69" s="73">
        <f t="shared" si="8"/>
        <v>0</v>
      </c>
      <c r="U69" s="75">
        <f t="shared" si="9"/>
        <v>1</v>
      </c>
    </row>
    <row r="70" spans="1:21" x14ac:dyDescent="0.25">
      <c r="A70" s="30">
        <f>+Hbtes_2021!B64</f>
        <v>14105</v>
      </c>
      <c r="B70" s="30" t="str">
        <f>+Hbtes_2021!C64</f>
        <v>MÁFIL</v>
      </c>
      <c r="C70" s="70">
        <v>62</v>
      </c>
      <c r="D70" s="31">
        <f>+Hbtes_2021!D64</f>
        <v>7390</v>
      </c>
      <c r="E70" s="31">
        <f t="shared" si="10"/>
        <v>239457</v>
      </c>
      <c r="F70" s="73">
        <f t="shared" si="0"/>
        <v>1</v>
      </c>
      <c r="G70" s="73">
        <f t="shared" si="1"/>
        <v>0</v>
      </c>
      <c r="H70" s="73">
        <f t="shared" si="2"/>
        <v>0</v>
      </c>
      <c r="I70" s="73">
        <f t="shared" si="3"/>
        <v>0</v>
      </c>
      <c r="J70" s="75">
        <f t="shared" si="4"/>
        <v>1</v>
      </c>
      <c r="L70" s="30">
        <f>+'Ing Percibidos_2021_SINIM'!B65</f>
        <v>12301</v>
      </c>
      <c r="M70" s="30" t="str">
        <f>+'Ing Percibidos_2021_SINIM'!C65</f>
        <v>PORVENIR</v>
      </c>
      <c r="N70" s="73">
        <v>62</v>
      </c>
      <c r="O70" s="31">
        <f>+'Ing Percibidos_2021_SINIM'!D65</f>
        <v>3724026</v>
      </c>
      <c r="P70" s="74">
        <f t="shared" si="11"/>
        <v>186240308</v>
      </c>
      <c r="Q70" s="73">
        <f t="shared" si="5"/>
        <v>1</v>
      </c>
      <c r="R70" s="73">
        <f t="shared" si="6"/>
        <v>0</v>
      </c>
      <c r="S70" s="73">
        <f t="shared" si="7"/>
        <v>0</v>
      </c>
      <c r="T70" s="73">
        <f t="shared" si="8"/>
        <v>0</v>
      </c>
      <c r="U70" s="75">
        <f t="shared" si="9"/>
        <v>1</v>
      </c>
    </row>
    <row r="71" spans="1:21" x14ac:dyDescent="0.25">
      <c r="A71" s="30">
        <f>+Hbtes_2021!B65</f>
        <v>12301</v>
      </c>
      <c r="B71" s="30" t="str">
        <f>+Hbtes_2021!C65</f>
        <v>PORVENIR</v>
      </c>
      <c r="C71" s="70">
        <v>63</v>
      </c>
      <c r="D71" s="31">
        <f>+Hbtes_2021!D65</f>
        <v>7421</v>
      </c>
      <c r="E71" s="31">
        <f t="shared" si="10"/>
        <v>246878</v>
      </c>
      <c r="F71" s="73">
        <f t="shared" si="0"/>
        <v>1</v>
      </c>
      <c r="G71" s="73">
        <f t="shared" si="1"/>
        <v>0</v>
      </c>
      <c r="H71" s="73">
        <f t="shared" si="2"/>
        <v>0</v>
      </c>
      <c r="I71" s="73">
        <f t="shared" si="3"/>
        <v>0</v>
      </c>
      <c r="J71" s="75">
        <f t="shared" si="4"/>
        <v>1</v>
      </c>
      <c r="L71" s="30">
        <f>+'Ing Percibidos_2021_SINIM'!B66</f>
        <v>3302</v>
      </c>
      <c r="M71" s="30" t="str">
        <f>+'Ing Percibidos_2021_SINIM'!C66</f>
        <v>ALTO DEL CARMEN</v>
      </c>
      <c r="N71" s="73">
        <v>63</v>
      </c>
      <c r="O71" s="31">
        <f>+'Ing Percibidos_2021_SINIM'!D66</f>
        <v>3746256</v>
      </c>
      <c r="P71" s="74">
        <f t="shared" si="11"/>
        <v>189986564</v>
      </c>
      <c r="Q71" s="73">
        <f t="shared" si="5"/>
        <v>1</v>
      </c>
      <c r="R71" s="73">
        <f t="shared" si="6"/>
        <v>0</v>
      </c>
      <c r="S71" s="73">
        <f t="shared" si="7"/>
        <v>0</v>
      </c>
      <c r="T71" s="73">
        <f t="shared" si="8"/>
        <v>0</v>
      </c>
      <c r="U71" s="75">
        <f t="shared" si="9"/>
        <v>1</v>
      </c>
    </row>
    <row r="72" spans="1:21" x14ac:dyDescent="0.25">
      <c r="A72" s="30">
        <f>+Hbtes_2021!B66</f>
        <v>9206</v>
      </c>
      <c r="B72" s="30" t="str">
        <f>+Hbtes_2021!C66</f>
        <v>LOS SAUCES</v>
      </c>
      <c r="C72" s="70">
        <v>64</v>
      </c>
      <c r="D72" s="31">
        <f>+Hbtes_2021!D66</f>
        <v>7510</v>
      </c>
      <c r="E72" s="31">
        <f t="shared" si="10"/>
        <v>254388</v>
      </c>
      <c r="F72" s="73">
        <f t="shared" si="0"/>
        <v>1</v>
      </c>
      <c r="G72" s="73">
        <f t="shared" si="1"/>
        <v>0</v>
      </c>
      <c r="H72" s="73">
        <f t="shared" si="2"/>
        <v>0</v>
      </c>
      <c r="I72" s="73">
        <f t="shared" si="3"/>
        <v>0</v>
      </c>
      <c r="J72" s="75">
        <f t="shared" si="4"/>
        <v>1</v>
      </c>
      <c r="L72" s="30">
        <f>+'Ing Percibidos_2021_SINIM'!B67</f>
        <v>8207</v>
      </c>
      <c r="M72" s="30" t="str">
        <f>+'Ing Percibidos_2021_SINIM'!C67</f>
        <v>TIRÚA</v>
      </c>
      <c r="N72" s="73">
        <v>64</v>
      </c>
      <c r="O72" s="31">
        <f>+'Ing Percibidos_2021_SINIM'!D67</f>
        <v>3762506</v>
      </c>
      <c r="P72" s="74">
        <f t="shared" si="11"/>
        <v>193749070</v>
      </c>
      <c r="Q72" s="73">
        <f t="shared" si="5"/>
        <v>1</v>
      </c>
      <c r="R72" s="73">
        <f t="shared" si="6"/>
        <v>0</v>
      </c>
      <c r="S72" s="73">
        <f t="shared" si="7"/>
        <v>0</v>
      </c>
      <c r="T72" s="73">
        <f t="shared" si="8"/>
        <v>0</v>
      </c>
      <c r="U72" s="75">
        <f t="shared" si="9"/>
        <v>1</v>
      </c>
    </row>
    <row r="73" spans="1:21" x14ac:dyDescent="0.25">
      <c r="A73" s="30">
        <f>+Hbtes_2021!B67</f>
        <v>13502</v>
      </c>
      <c r="B73" s="30" t="str">
        <f>+Hbtes_2021!C67</f>
        <v>ALHUÉ</v>
      </c>
      <c r="C73" s="70">
        <v>65</v>
      </c>
      <c r="D73" s="31">
        <f>+Hbtes_2021!D67</f>
        <v>7536</v>
      </c>
      <c r="E73" s="31">
        <f t="shared" si="10"/>
        <v>261924</v>
      </c>
      <c r="F73" s="73">
        <f t="shared" si="0"/>
        <v>1</v>
      </c>
      <c r="G73" s="73">
        <f t="shared" si="1"/>
        <v>0</v>
      </c>
      <c r="H73" s="73">
        <f t="shared" si="2"/>
        <v>0</v>
      </c>
      <c r="I73" s="73">
        <f t="shared" si="3"/>
        <v>0</v>
      </c>
      <c r="J73" s="75">
        <f t="shared" si="4"/>
        <v>1</v>
      </c>
      <c r="L73" s="30">
        <f>+'Ing Percibidos_2021_SINIM'!B68</f>
        <v>6307</v>
      </c>
      <c r="M73" s="30" t="str">
        <f>+'Ing Percibidos_2021_SINIM'!C68</f>
        <v>PERALILLO</v>
      </c>
      <c r="N73" s="73">
        <v>65</v>
      </c>
      <c r="O73" s="31">
        <f>+'Ing Percibidos_2021_SINIM'!D68</f>
        <v>3787673</v>
      </c>
      <c r="P73" s="74">
        <f t="shared" si="11"/>
        <v>197536743</v>
      </c>
      <c r="Q73" s="73">
        <f t="shared" si="5"/>
        <v>1</v>
      </c>
      <c r="R73" s="73">
        <f t="shared" si="6"/>
        <v>0</v>
      </c>
      <c r="S73" s="73">
        <f t="shared" si="7"/>
        <v>0</v>
      </c>
      <c r="T73" s="73">
        <f t="shared" si="8"/>
        <v>0</v>
      </c>
      <c r="U73" s="75">
        <f t="shared" si="9"/>
        <v>1</v>
      </c>
    </row>
    <row r="74" spans="1:21" x14ac:dyDescent="0.25">
      <c r="A74" s="30">
        <f>+Hbtes_2021!B68</f>
        <v>10306</v>
      </c>
      <c r="B74" s="30" t="str">
        <f>+Hbtes_2021!C68</f>
        <v>SAN JUAN DE LA COSTA</v>
      </c>
      <c r="C74" s="70">
        <v>66</v>
      </c>
      <c r="D74" s="31">
        <f>+Hbtes_2021!D68</f>
        <v>7590</v>
      </c>
      <c r="E74" s="31">
        <f t="shared" si="10"/>
        <v>269514</v>
      </c>
      <c r="F74" s="73">
        <f t="shared" ref="F74:F137" si="12">IF(E74&lt;=$F$6,1,0)</f>
        <v>1</v>
      </c>
      <c r="G74" s="73">
        <f t="shared" ref="G74:G137" si="13">IF(AND(E74&gt;=$G$5,E74&lt;=$G$6),2,0)</f>
        <v>0</v>
      </c>
      <c r="H74" s="73">
        <f t="shared" ref="H74:H137" si="14">IF(AND(E74&gt;=$H$5,E74&lt;=$H$6),3,0)</f>
        <v>0</v>
      </c>
      <c r="I74" s="73">
        <f t="shared" ref="I74:I137" si="15">IF(AND(E74&gt;=$I$5,E74&lt;=$I$6),4,0)</f>
        <v>0</v>
      </c>
      <c r="J74" s="75">
        <f t="shared" ref="J74:J137" si="16">SUM(F74:I74)</f>
        <v>1</v>
      </c>
      <c r="L74" s="30">
        <f>+'Ing Percibidos_2021_SINIM'!B69</f>
        <v>8302</v>
      </c>
      <c r="M74" s="30" t="str">
        <f>+'Ing Percibidos_2021_SINIM'!C69</f>
        <v>ANTUCO</v>
      </c>
      <c r="N74" s="73">
        <v>66</v>
      </c>
      <c r="O74" s="31">
        <f>+'Ing Percibidos_2021_SINIM'!D69</f>
        <v>3792706</v>
      </c>
      <c r="P74" s="74">
        <f t="shared" si="11"/>
        <v>201329449</v>
      </c>
      <c r="Q74" s="73">
        <f t="shared" ref="Q74:Q137" si="17">IF(P74&lt;=$Q$6,1,0)</f>
        <v>1</v>
      </c>
      <c r="R74" s="73">
        <f t="shared" ref="R74:R137" si="18">IF(AND(P74&gt;=$R$5,P74&lt;=$R$6),2,0)</f>
        <v>0</v>
      </c>
      <c r="S74" s="73">
        <f t="shared" ref="S74:S137" si="19">IF(AND(P74&gt;=$S$5,P74&lt;=$S$6),3,0)</f>
        <v>0</v>
      </c>
      <c r="T74" s="73">
        <f t="shared" ref="T74:T137" si="20">IF(AND(P74&gt;=$T$5,P74&lt;=$T$6),4,0)</f>
        <v>0</v>
      </c>
      <c r="U74" s="75">
        <f t="shared" ref="U74:U137" si="21">SUM(Q74:T74)</f>
        <v>1</v>
      </c>
    </row>
    <row r="75" spans="1:21" x14ac:dyDescent="0.25">
      <c r="A75" s="30">
        <f>+Hbtes_2021!B69</f>
        <v>6204</v>
      </c>
      <c r="B75" s="30" t="str">
        <f>+Hbtes_2021!C69</f>
        <v>MARCHIHUE</v>
      </c>
      <c r="C75" s="70">
        <v>67</v>
      </c>
      <c r="D75" s="31">
        <f>+Hbtes_2021!D69</f>
        <v>7656</v>
      </c>
      <c r="E75" s="31">
        <f t="shared" ref="E75:E138" si="22">+E74+D75</f>
        <v>277170</v>
      </c>
      <c r="F75" s="73">
        <f t="shared" si="12"/>
        <v>1</v>
      </c>
      <c r="G75" s="73">
        <f t="shared" si="13"/>
        <v>0</v>
      </c>
      <c r="H75" s="73">
        <f t="shared" si="14"/>
        <v>0</v>
      </c>
      <c r="I75" s="73">
        <f t="shared" si="15"/>
        <v>0</v>
      </c>
      <c r="J75" s="75">
        <f t="shared" si="16"/>
        <v>1</v>
      </c>
      <c r="L75" s="30">
        <f>+'Ing Percibidos_2021_SINIM'!B70</f>
        <v>9204</v>
      </c>
      <c r="M75" s="30" t="str">
        <f>+'Ing Percibidos_2021_SINIM'!C70</f>
        <v>ERCILLA</v>
      </c>
      <c r="N75" s="73">
        <v>67</v>
      </c>
      <c r="O75" s="31">
        <f>+'Ing Percibidos_2021_SINIM'!D70</f>
        <v>3801859</v>
      </c>
      <c r="P75" s="74">
        <f t="shared" ref="P75:P138" si="23">+P74+O75</f>
        <v>205131308</v>
      </c>
      <c r="Q75" s="73">
        <f t="shared" si="17"/>
        <v>1</v>
      </c>
      <c r="R75" s="73">
        <f t="shared" si="18"/>
        <v>0</v>
      </c>
      <c r="S75" s="73">
        <f t="shared" si="19"/>
        <v>0</v>
      </c>
      <c r="T75" s="73">
        <f t="shared" si="20"/>
        <v>0</v>
      </c>
      <c r="U75" s="75">
        <f t="shared" si="21"/>
        <v>1</v>
      </c>
    </row>
    <row r="76" spans="1:21" x14ac:dyDescent="0.25">
      <c r="A76" s="30">
        <f>+Hbtes_2021!B70</f>
        <v>5704</v>
      </c>
      <c r="B76" s="30" t="str">
        <f>+Hbtes_2021!C70</f>
        <v>PANQUEHUE</v>
      </c>
      <c r="C76" s="70">
        <v>68</v>
      </c>
      <c r="D76" s="31">
        <f>+Hbtes_2021!D70</f>
        <v>7694</v>
      </c>
      <c r="E76" s="31">
        <f t="shared" si="22"/>
        <v>284864</v>
      </c>
      <c r="F76" s="73">
        <f t="shared" si="12"/>
        <v>1</v>
      </c>
      <c r="G76" s="73">
        <f t="shared" si="13"/>
        <v>0</v>
      </c>
      <c r="H76" s="73">
        <f t="shared" si="14"/>
        <v>0</v>
      </c>
      <c r="I76" s="73">
        <f t="shared" si="15"/>
        <v>0</v>
      </c>
      <c r="J76" s="75">
        <f t="shared" si="16"/>
        <v>1</v>
      </c>
      <c r="L76" s="30">
        <f>+'Ing Percibidos_2021_SINIM'!B71</f>
        <v>16202</v>
      </c>
      <c r="M76" s="30" t="str">
        <f>+'Ing Percibidos_2021_SINIM'!C71</f>
        <v>COBQUECURA</v>
      </c>
      <c r="N76" s="73">
        <v>68</v>
      </c>
      <c r="O76" s="31">
        <f>+'Ing Percibidos_2021_SINIM'!D71</f>
        <v>3802132</v>
      </c>
      <c r="P76" s="74">
        <f t="shared" si="23"/>
        <v>208933440</v>
      </c>
      <c r="Q76" s="73">
        <f t="shared" si="17"/>
        <v>1</v>
      </c>
      <c r="R76" s="73">
        <f t="shared" si="18"/>
        <v>0</v>
      </c>
      <c r="S76" s="73">
        <f t="shared" si="19"/>
        <v>0</v>
      </c>
      <c r="T76" s="73">
        <f t="shared" si="20"/>
        <v>0</v>
      </c>
      <c r="U76" s="75">
        <f t="shared" si="21"/>
        <v>1</v>
      </c>
    </row>
    <row r="77" spans="1:21" x14ac:dyDescent="0.25">
      <c r="A77" s="30">
        <f>+Hbtes_2021!B71</f>
        <v>3303</v>
      </c>
      <c r="B77" s="30" t="str">
        <f>+Hbtes_2021!C71</f>
        <v>FREIRINA</v>
      </c>
      <c r="C77" s="70">
        <v>69</v>
      </c>
      <c r="D77" s="31">
        <f>+Hbtes_2021!D71</f>
        <v>7739</v>
      </c>
      <c r="E77" s="31">
        <f t="shared" si="22"/>
        <v>292603</v>
      </c>
      <c r="F77" s="73">
        <f t="shared" si="12"/>
        <v>1</v>
      </c>
      <c r="G77" s="73">
        <f t="shared" si="13"/>
        <v>0</v>
      </c>
      <c r="H77" s="73">
        <f t="shared" si="14"/>
        <v>0</v>
      </c>
      <c r="I77" s="73">
        <f t="shared" si="15"/>
        <v>0</v>
      </c>
      <c r="J77" s="75">
        <f t="shared" si="16"/>
        <v>1</v>
      </c>
      <c r="L77" s="30">
        <f>+'Ing Percibidos_2021_SINIM'!B72</f>
        <v>8309</v>
      </c>
      <c r="M77" s="30" t="str">
        <f>+'Ing Percibidos_2021_SINIM'!C72</f>
        <v>QUILLECO</v>
      </c>
      <c r="N77" s="73">
        <v>69</v>
      </c>
      <c r="O77" s="31">
        <f>+'Ing Percibidos_2021_SINIM'!D72</f>
        <v>3827372</v>
      </c>
      <c r="P77" s="74">
        <f t="shared" si="23"/>
        <v>212760812</v>
      </c>
      <c r="Q77" s="73">
        <f t="shared" si="17"/>
        <v>1</v>
      </c>
      <c r="R77" s="73">
        <f t="shared" si="18"/>
        <v>0</v>
      </c>
      <c r="S77" s="73">
        <f t="shared" si="19"/>
        <v>0</v>
      </c>
      <c r="T77" s="73">
        <f t="shared" si="20"/>
        <v>0</v>
      </c>
      <c r="U77" s="75">
        <f t="shared" si="21"/>
        <v>1</v>
      </c>
    </row>
    <row r="78" spans="1:21" x14ac:dyDescent="0.25">
      <c r="A78" s="30">
        <f>+Hbtes_2021!B72</f>
        <v>9104</v>
      </c>
      <c r="B78" s="30" t="str">
        <f>+Hbtes_2021!C72</f>
        <v>CURARREHUE</v>
      </c>
      <c r="C78" s="70">
        <v>70</v>
      </c>
      <c r="D78" s="31">
        <f>+Hbtes_2021!D72</f>
        <v>7826</v>
      </c>
      <c r="E78" s="31">
        <f t="shared" si="22"/>
        <v>300429</v>
      </c>
      <c r="F78" s="73">
        <f t="shared" si="12"/>
        <v>1</v>
      </c>
      <c r="G78" s="73">
        <f t="shared" si="13"/>
        <v>0</v>
      </c>
      <c r="H78" s="73">
        <f t="shared" si="14"/>
        <v>0</v>
      </c>
      <c r="I78" s="73">
        <f t="shared" si="15"/>
        <v>0</v>
      </c>
      <c r="J78" s="75">
        <f t="shared" si="16"/>
        <v>1</v>
      </c>
      <c r="L78" s="30">
        <f>+'Ing Percibidos_2021_SINIM'!B73</f>
        <v>6112</v>
      </c>
      <c r="M78" s="30" t="str">
        <f>+'Ing Percibidos_2021_SINIM'!C73</f>
        <v>PEUMO</v>
      </c>
      <c r="N78" s="73">
        <v>70</v>
      </c>
      <c r="O78" s="31">
        <f>+'Ing Percibidos_2021_SINIM'!D73</f>
        <v>3832265</v>
      </c>
      <c r="P78" s="74">
        <f t="shared" si="23"/>
        <v>216593077</v>
      </c>
      <c r="Q78" s="73">
        <f t="shared" si="17"/>
        <v>1</v>
      </c>
      <c r="R78" s="73">
        <f t="shared" si="18"/>
        <v>0</v>
      </c>
      <c r="S78" s="73">
        <f t="shared" si="19"/>
        <v>0</v>
      </c>
      <c r="T78" s="73">
        <f t="shared" si="20"/>
        <v>0</v>
      </c>
      <c r="U78" s="75">
        <f t="shared" si="21"/>
        <v>1</v>
      </c>
    </row>
    <row r="79" spans="1:21" x14ac:dyDescent="0.25">
      <c r="A79" s="30">
        <f>+Hbtes_2021!B73</f>
        <v>6103</v>
      </c>
      <c r="B79" s="30" t="str">
        <f>+Hbtes_2021!C73</f>
        <v>COINCO</v>
      </c>
      <c r="C79" s="70">
        <v>71</v>
      </c>
      <c r="D79" s="31">
        <f>+Hbtes_2021!D73</f>
        <v>7891</v>
      </c>
      <c r="E79" s="31">
        <f t="shared" si="22"/>
        <v>308320</v>
      </c>
      <c r="F79" s="73">
        <f t="shared" si="12"/>
        <v>1</v>
      </c>
      <c r="G79" s="73">
        <f t="shared" si="13"/>
        <v>0</v>
      </c>
      <c r="H79" s="73">
        <f t="shared" si="14"/>
        <v>0</v>
      </c>
      <c r="I79" s="73">
        <f t="shared" si="15"/>
        <v>0</v>
      </c>
      <c r="J79" s="75">
        <f t="shared" si="16"/>
        <v>1</v>
      </c>
      <c r="L79" s="30">
        <f>+'Ing Percibidos_2021_SINIM'!B74</f>
        <v>11402</v>
      </c>
      <c r="M79" s="30" t="str">
        <f>+'Ing Percibidos_2021_SINIM'!C74</f>
        <v>RÍO IBÁÑEZ</v>
      </c>
      <c r="N79" s="73">
        <v>71</v>
      </c>
      <c r="O79" s="31">
        <f>+'Ing Percibidos_2021_SINIM'!D74</f>
        <v>3832585</v>
      </c>
      <c r="P79" s="74">
        <f t="shared" si="23"/>
        <v>220425662</v>
      </c>
      <c r="Q79" s="73">
        <f t="shared" si="17"/>
        <v>1</v>
      </c>
      <c r="R79" s="73">
        <f t="shared" si="18"/>
        <v>0</v>
      </c>
      <c r="S79" s="73">
        <f t="shared" si="19"/>
        <v>0</v>
      </c>
      <c r="T79" s="73">
        <f t="shared" si="20"/>
        <v>0</v>
      </c>
      <c r="U79" s="75">
        <f t="shared" si="21"/>
        <v>1</v>
      </c>
    </row>
    <row r="80" spans="1:21" x14ac:dyDescent="0.25">
      <c r="A80" s="30">
        <f>+Hbtes_2021!B74</f>
        <v>5405</v>
      </c>
      <c r="B80" s="30" t="str">
        <f>+Hbtes_2021!C74</f>
        <v>ZAPALLAR</v>
      </c>
      <c r="C80" s="70">
        <v>72</v>
      </c>
      <c r="D80" s="31">
        <f>+Hbtes_2021!D74</f>
        <v>8100</v>
      </c>
      <c r="E80" s="31">
        <f t="shared" si="22"/>
        <v>316420</v>
      </c>
      <c r="F80" s="73">
        <f t="shared" si="12"/>
        <v>1</v>
      </c>
      <c r="G80" s="73">
        <f t="shared" si="13"/>
        <v>0</v>
      </c>
      <c r="H80" s="73">
        <f t="shared" si="14"/>
        <v>0</v>
      </c>
      <c r="I80" s="73">
        <f t="shared" si="15"/>
        <v>0</v>
      </c>
      <c r="J80" s="75">
        <f t="shared" si="16"/>
        <v>1</v>
      </c>
      <c r="L80" s="30">
        <f>+'Ing Percibidos_2021_SINIM'!B75</f>
        <v>9118</v>
      </c>
      <c r="M80" s="30" t="str">
        <f>+'Ing Percibidos_2021_SINIM'!C75</f>
        <v>TOLTÉN</v>
      </c>
      <c r="N80" s="73">
        <v>72</v>
      </c>
      <c r="O80" s="31">
        <f>+'Ing Percibidos_2021_SINIM'!D75</f>
        <v>3865343</v>
      </c>
      <c r="P80" s="74">
        <f t="shared" si="23"/>
        <v>224291005</v>
      </c>
      <c r="Q80" s="73">
        <f t="shared" si="17"/>
        <v>1</v>
      </c>
      <c r="R80" s="73">
        <f t="shared" si="18"/>
        <v>0</v>
      </c>
      <c r="S80" s="73">
        <f t="shared" si="19"/>
        <v>0</v>
      </c>
      <c r="T80" s="73">
        <f t="shared" si="20"/>
        <v>0</v>
      </c>
      <c r="U80" s="75">
        <f t="shared" si="21"/>
        <v>1</v>
      </c>
    </row>
    <row r="81" spans="1:21" x14ac:dyDescent="0.25">
      <c r="A81" s="30">
        <f>+Hbtes_2021!B75</f>
        <v>7203</v>
      </c>
      <c r="B81" s="30" t="str">
        <f>+Hbtes_2021!C75</f>
        <v>PELLUHUE</v>
      </c>
      <c r="C81" s="70">
        <v>73</v>
      </c>
      <c r="D81" s="31">
        <f>+Hbtes_2021!D75</f>
        <v>8187</v>
      </c>
      <c r="E81" s="31">
        <f t="shared" si="22"/>
        <v>324607</v>
      </c>
      <c r="F81" s="73">
        <f t="shared" si="12"/>
        <v>1</v>
      </c>
      <c r="G81" s="73">
        <f t="shared" si="13"/>
        <v>0</v>
      </c>
      <c r="H81" s="73">
        <f t="shared" si="14"/>
        <v>0</v>
      </c>
      <c r="I81" s="73">
        <f t="shared" si="15"/>
        <v>0</v>
      </c>
      <c r="J81" s="75">
        <f t="shared" si="16"/>
        <v>1</v>
      </c>
      <c r="L81" s="30">
        <f>+'Ing Percibidos_2021_SINIM'!B76</f>
        <v>6102</v>
      </c>
      <c r="M81" s="30" t="str">
        <f>+'Ing Percibidos_2021_SINIM'!C76</f>
        <v>CODEGUA</v>
      </c>
      <c r="N81" s="73">
        <v>73</v>
      </c>
      <c r="O81" s="31">
        <f>+'Ing Percibidos_2021_SINIM'!D76</f>
        <v>3881061</v>
      </c>
      <c r="P81" s="74">
        <f t="shared" si="23"/>
        <v>228172066</v>
      </c>
      <c r="Q81" s="73">
        <f t="shared" si="17"/>
        <v>1</v>
      </c>
      <c r="R81" s="73">
        <f t="shared" si="18"/>
        <v>0</v>
      </c>
      <c r="S81" s="73">
        <f t="shared" si="19"/>
        <v>0</v>
      </c>
      <c r="T81" s="73">
        <f t="shared" si="20"/>
        <v>0</v>
      </c>
      <c r="U81" s="75">
        <f t="shared" si="21"/>
        <v>1</v>
      </c>
    </row>
    <row r="82" spans="1:21" x14ac:dyDescent="0.25">
      <c r="A82" s="30">
        <f>+Hbtes_2021!B76</f>
        <v>10210</v>
      </c>
      <c r="B82" s="30" t="str">
        <f>+Hbtes_2021!C76</f>
        <v>QUINCHAO</v>
      </c>
      <c r="C82" s="70">
        <v>74</v>
      </c>
      <c r="D82" s="31">
        <f>+Hbtes_2021!D76</f>
        <v>8272</v>
      </c>
      <c r="E82" s="31">
        <f t="shared" si="22"/>
        <v>332879</v>
      </c>
      <c r="F82" s="73">
        <f t="shared" si="12"/>
        <v>1</v>
      </c>
      <c r="G82" s="73">
        <f t="shared" si="13"/>
        <v>0</v>
      </c>
      <c r="H82" s="73">
        <f t="shared" si="14"/>
        <v>0</v>
      </c>
      <c r="I82" s="73">
        <f t="shared" si="15"/>
        <v>0</v>
      </c>
      <c r="J82" s="75">
        <f t="shared" si="16"/>
        <v>1</v>
      </c>
      <c r="L82" s="30">
        <f>+'Ing Percibidos_2021_SINIM'!B77</f>
        <v>10207</v>
      </c>
      <c r="M82" s="30" t="str">
        <f>+'Ing Percibidos_2021_SINIM'!C77</f>
        <v>QUEILÉN</v>
      </c>
      <c r="N82" s="73">
        <v>74</v>
      </c>
      <c r="O82" s="31">
        <f>+'Ing Percibidos_2021_SINIM'!D77</f>
        <v>3913684</v>
      </c>
      <c r="P82" s="74">
        <f t="shared" si="23"/>
        <v>232085750</v>
      </c>
      <c r="Q82" s="73">
        <f t="shared" si="17"/>
        <v>1</v>
      </c>
      <c r="R82" s="73">
        <f t="shared" si="18"/>
        <v>0</v>
      </c>
      <c r="S82" s="73">
        <f t="shared" si="19"/>
        <v>0</v>
      </c>
      <c r="T82" s="73">
        <f t="shared" si="20"/>
        <v>0</v>
      </c>
      <c r="U82" s="75">
        <f t="shared" si="21"/>
        <v>1</v>
      </c>
    </row>
    <row r="83" spans="1:21" x14ac:dyDescent="0.25">
      <c r="A83" s="30">
        <f>+Hbtes_2021!B77</f>
        <v>5201</v>
      </c>
      <c r="B83" s="30" t="str">
        <f>+Hbtes_2021!C77</f>
        <v>ISLA DE PASCUA</v>
      </c>
      <c r="C83" s="70">
        <v>75</v>
      </c>
      <c r="D83" s="31">
        <f>+Hbtes_2021!D77</f>
        <v>8445</v>
      </c>
      <c r="E83" s="31">
        <f t="shared" si="22"/>
        <v>341324</v>
      </c>
      <c r="F83" s="73">
        <f t="shared" si="12"/>
        <v>1</v>
      </c>
      <c r="G83" s="73">
        <f t="shared" si="13"/>
        <v>0</v>
      </c>
      <c r="H83" s="73">
        <f t="shared" si="14"/>
        <v>0</v>
      </c>
      <c r="I83" s="73">
        <f t="shared" si="15"/>
        <v>0</v>
      </c>
      <c r="J83" s="75">
        <f t="shared" si="16"/>
        <v>1</v>
      </c>
      <c r="L83" s="30">
        <f>+'Ing Percibidos_2021_SINIM'!B78</f>
        <v>9206</v>
      </c>
      <c r="M83" s="30" t="str">
        <f>+'Ing Percibidos_2021_SINIM'!C78</f>
        <v>LOS SAUCES</v>
      </c>
      <c r="N83" s="73">
        <v>75</v>
      </c>
      <c r="O83" s="31">
        <f>+'Ing Percibidos_2021_SINIM'!D78</f>
        <v>3960838</v>
      </c>
      <c r="P83" s="74">
        <f t="shared" si="23"/>
        <v>236046588</v>
      </c>
      <c r="Q83" s="73">
        <f t="shared" si="17"/>
        <v>1</v>
      </c>
      <c r="R83" s="73">
        <f t="shared" si="18"/>
        <v>0</v>
      </c>
      <c r="S83" s="73">
        <f t="shared" si="19"/>
        <v>0</v>
      </c>
      <c r="T83" s="73">
        <f t="shared" si="20"/>
        <v>0</v>
      </c>
      <c r="U83" s="75">
        <f t="shared" si="21"/>
        <v>1</v>
      </c>
    </row>
    <row r="84" spans="1:21" x14ac:dyDescent="0.25">
      <c r="A84" s="30">
        <f>+Hbtes_2021!B78</f>
        <v>9204</v>
      </c>
      <c r="B84" s="30" t="str">
        <f>+Hbtes_2021!C78</f>
        <v>ERCILLA</v>
      </c>
      <c r="C84" s="70">
        <v>76</v>
      </c>
      <c r="D84" s="31">
        <f>+Hbtes_2021!D78</f>
        <v>8446</v>
      </c>
      <c r="E84" s="31">
        <f t="shared" si="22"/>
        <v>349770</v>
      </c>
      <c r="F84" s="73">
        <f t="shared" si="12"/>
        <v>1</v>
      </c>
      <c r="G84" s="73">
        <f t="shared" si="13"/>
        <v>0</v>
      </c>
      <c r="H84" s="73">
        <f t="shared" si="14"/>
        <v>0</v>
      </c>
      <c r="I84" s="73">
        <f t="shared" si="15"/>
        <v>0</v>
      </c>
      <c r="J84" s="75">
        <f t="shared" si="16"/>
        <v>1</v>
      </c>
      <c r="L84" s="30">
        <f>+'Ing Percibidos_2021_SINIM'!B79</f>
        <v>10305</v>
      </c>
      <c r="M84" s="30" t="str">
        <f>+'Ing Percibidos_2021_SINIM'!C79</f>
        <v>RÍO NEGRO</v>
      </c>
      <c r="N84" s="73">
        <v>76</v>
      </c>
      <c r="O84" s="31">
        <f>+'Ing Percibidos_2021_SINIM'!D79</f>
        <v>3969034</v>
      </c>
      <c r="P84" s="74">
        <f t="shared" si="23"/>
        <v>240015622</v>
      </c>
      <c r="Q84" s="73">
        <f t="shared" si="17"/>
        <v>1</v>
      </c>
      <c r="R84" s="73">
        <f t="shared" si="18"/>
        <v>0</v>
      </c>
      <c r="S84" s="73">
        <f t="shared" si="19"/>
        <v>0</v>
      </c>
      <c r="T84" s="73">
        <f t="shared" si="20"/>
        <v>0</v>
      </c>
      <c r="U84" s="75">
        <f t="shared" si="21"/>
        <v>1</v>
      </c>
    </row>
    <row r="85" spans="1:21" x14ac:dyDescent="0.25">
      <c r="A85" s="30">
        <f>+Hbtes_2021!B79</f>
        <v>7107</v>
      </c>
      <c r="B85" s="30" t="str">
        <f>+Hbtes_2021!C79</f>
        <v>PENCAHUE</v>
      </c>
      <c r="C85" s="70">
        <v>77</v>
      </c>
      <c r="D85" s="31">
        <f>+Hbtes_2021!D79</f>
        <v>8614</v>
      </c>
      <c r="E85" s="31">
        <f t="shared" si="22"/>
        <v>358384</v>
      </c>
      <c r="F85" s="73">
        <f t="shared" si="12"/>
        <v>1</v>
      </c>
      <c r="G85" s="73">
        <f t="shared" si="13"/>
        <v>0</v>
      </c>
      <c r="H85" s="73">
        <f t="shared" si="14"/>
        <v>0</v>
      </c>
      <c r="I85" s="73">
        <f t="shared" si="15"/>
        <v>0</v>
      </c>
      <c r="J85" s="75">
        <f t="shared" si="16"/>
        <v>1</v>
      </c>
      <c r="L85" s="30">
        <f>+'Ing Percibidos_2021_SINIM'!B80</f>
        <v>7305</v>
      </c>
      <c r="M85" s="30" t="str">
        <f>+'Ing Percibidos_2021_SINIM'!C80</f>
        <v>RAUCO</v>
      </c>
      <c r="N85" s="73">
        <v>77</v>
      </c>
      <c r="O85" s="31">
        <f>+'Ing Percibidos_2021_SINIM'!D80</f>
        <v>3979940</v>
      </c>
      <c r="P85" s="74">
        <f t="shared" si="23"/>
        <v>243995562</v>
      </c>
      <c r="Q85" s="73">
        <f t="shared" si="17"/>
        <v>1</v>
      </c>
      <c r="R85" s="73">
        <f t="shared" si="18"/>
        <v>0</v>
      </c>
      <c r="S85" s="73">
        <f t="shared" si="19"/>
        <v>0</v>
      </c>
      <c r="T85" s="73">
        <f t="shared" si="20"/>
        <v>0</v>
      </c>
      <c r="U85" s="75">
        <f t="shared" si="21"/>
        <v>1</v>
      </c>
    </row>
    <row r="86" spans="1:21" x14ac:dyDescent="0.25">
      <c r="A86" s="30">
        <f>+Hbtes_2021!B80</f>
        <v>16105</v>
      </c>
      <c r="B86" s="30" t="str">
        <f>+Hbtes_2021!C80</f>
        <v>PEMUCO</v>
      </c>
      <c r="C86" s="70">
        <v>78</v>
      </c>
      <c r="D86" s="31">
        <f>+Hbtes_2021!D80</f>
        <v>8631</v>
      </c>
      <c r="E86" s="31">
        <f t="shared" si="22"/>
        <v>367015</v>
      </c>
      <c r="F86" s="73">
        <f t="shared" si="12"/>
        <v>1</v>
      </c>
      <c r="G86" s="73">
        <f t="shared" si="13"/>
        <v>0</v>
      </c>
      <c r="H86" s="73">
        <f t="shared" si="14"/>
        <v>0</v>
      </c>
      <c r="I86" s="73">
        <f t="shared" si="15"/>
        <v>0</v>
      </c>
      <c r="J86" s="75">
        <f t="shared" si="16"/>
        <v>1</v>
      </c>
      <c r="L86" s="30">
        <f>+'Ing Percibidos_2021_SINIM'!B81</f>
        <v>6114</v>
      </c>
      <c r="M86" s="30" t="str">
        <f>+'Ing Percibidos_2021_SINIM'!C81</f>
        <v>QUINTA DE TILCOCO</v>
      </c>
      <c r="N86" s="73">
        <v>78</v>
      </c>
      <c r="O86" s="31">
        <f>+'Ing Percibidos_2021_SINIM'!D81</f>
        <v>4012719</v>
      </c>
      <c r="P86" s="74">
        <f t="shared" si="23"/>
        <v>248008281</v>
      </c>
      <c r="Q86" s="73">
        <f t="shared" si="17"/>
        <v>1</v>
      </c>
      <c r="R86" s="73">
        <f t="shared" si="18"/>
        <v>0</v>
      </c>
      <c r="S86" s="73">
        <f t="shared" si="19"/>
        <v>0</v>
      </c>
      <c r="T86" s="73">
        <f t="shared" si="20"/>
        <v>0</v>
      </c>
      <c r="U86" s="75">
        <f t="shared" si="21"/>
        <v>1</v>
      </c>
    </row>
    <row r="87" spans="1:21" x14ac:dyDescent="0.25">
      <c r="A87" s="30">
        <f>+Hbtes_2021!B81</f>
        <v>10209</v>
      </c>
      <c r="B87" s="30" t="str">
        <f>+Hbtes_2021!C81</f>
        <v>QUEMCHI</v>
      </c>
      <c r="C87" s="70">
        <v>79</v>
      </c>
      <c r="D87" s="31">
        <f>+Hbtes_2021!D81</f>
        <v>8779</v>
      </c>
      <c r="E87" s="31">
        <f t="shared" si="22"/>
        <v>375794</v>
      </c>
      <c r="F87" s="73">
        <f t="shared" si="12"/>
        <v>1</v>
      </c>
      <c r="G87" s="73">
        <f t="shared" si="13"/>
        <v>0</v>
      </c>
      <c r="H87" s="73">
        <f t="shared" si="14"/>
        <v>0</v>
      </c>
      <c r="I87" s="73">
        <f t="shared" si="15"/>
        <v>0</v>
      </c>
      <c r="J87" s="75">
        <f t="shared" si="16"/>
        <v>1</v>
      </c>
      <c r="L87" s="30">
        <f>+'Ing Percibidos_2021_SINIM'!B82</f>
        <v>8104</v>
      </c>
      <c r="M87" s="30" t="str">
        <f>+'Ing Percibidos_2021_SINIM'!C82</f>
        <v>FLORIDA</v>
      </c>
      <c r="N87" s="73">
        <v>79</v>
      </c>
      <c r="O87" s="31">
        <f>+'Ing Percibidos_2021_SINIM'!D82</f>
        <v>4027925</v>
      </c>
      <c r="P87" s="74">
        <f t="shared" si="23"/>
        <v>252036206</v>
      </c>
      <c r="Q87" s="73">
        <f t="shared" si="17"/>
        <v>1</v>
      </c>
      <c r="R87" s="73">
        <f t="shared" si="18"/>
        <v>0</v>
      </c>
      <c r="S87" s="73">
        <f t="shared" si="19"/>
        <v>0</v>
      </c>
      <c r="T87" s="73">
        <f t="shared" si="20"/>
        <v>0</v>
      </c>
      <c r="U87" s="75">
        <f t="shared" si="21"/>
        <v>1</v>
      </c>
    </row>
    <row r="88" spans="1:21" x14ac:dyDescent="0.25">
      <c r="A88" s="30">
        <f>+Hbtes_2021!B82</f>
        <v>10302</v>
      </c>
      <c r="B88" s="30" t="str">
        <f>+Hbtes_2021!C82</f>
        <v>PUERTO OCTAY</v>
      </c>
      <c r="C88" s="70">
        <v>80</v>
      </c>
      <c r="D88" s="31">
        <f>+Hbtes_2021!D82</f>
        <v>9159</v>
      </c>
      <c r="E88" s="31">
        <f t="shared" si="22"/>
        <v>384953</v>
      </c>
      <c r="F88" s="73">
        <f t="shared" si="12"/>
        <v>1</v>
      </c>
      <c r="G88" s="73">
        <f t="shared" si="13"/>
        <v>0</v>
      </c>
      <c r="H88" s="73">
        <f t="shared" si="14"/>
        <v>0</v>
      </c>
      <c r="I88" s="73">
        <f t="shared" si="15"/>
        <v>0</v>
      </c>
      <c r="J88" s="75">
        <f t="shared" si="16"/>
        <v>1</v>
      </c>
      <c r="L88" s="30">
        <f>+'Ing Percibidos_2021_SINIM'!B83</f>
        <v>10209</v>
      </c>
      <c r="M88" s="30" t="str">
        <f>+'Ing Percibidos_2021_SINIM'!C83</f>
        <v>QUEMCHI</v>
      </c>
      <c r="N88" s="73">
        <v>80</v>
      </c>
      <c r="O88" s="31">
        <f>+'Ing Percibidos_2021_SINIM'!D83</f>
        <v>4040759</v>
      </c>
      <c r="P88" s="74">
        <f t="shared" si="23"/>
        <v>256076965</v>
      </c>
      <c r="Q88" s="73">
        <f t="shared" si="17"/>
        <v>1</v>
      </c>
      <c r="R88" s="73">
        <f t="shared" si="18"/>
        <v>0</v>
      </c>
      <c r="S88" s="73">
        <f t="shared" si="19"/>
        <v>0</v>
      </c>
      <c r="T88" s="73">
        <f t="shared" si="20"/>
        <v>0</v>
      </c>
      <c r="U88" s="75">
        <f t="shared" si="21"/>
        <v>1</v>
      </c>
    </row>
    <row r="89" spans="1:21" x14ac:dyDescent="0.25">
      <c r="A89" s="30">
        <f>+Hbtes_2021!B83</f>
        <v>7106</v>
      </c>
      <c r="B89" s="30" t="str">
        <f>+Hbtes_2021!C83</f>
        <v>PELARCO</v>
      </c>
      <c r="C89" s="70">
        <v>81</v>
      </c>
      <c r="D89" s="31">
        <f>+Hbtes_2021!D83</f>
        <v>9171</v>
      </c>
      <c r="E89" s="31">
        <f t="shared" si="22"/>
        <v>394124</v>
      </c>
      <c r="F89" s="73">
        <f t="shared" si="12"/>
        <v>1</v>
      </c>
      <c r="G89" s="73">
        <f t="shared" si="13"/>
        <v>0</v>
      </c>
      <c r="H89" s="73">
        <f t="shared" si="14"/>
        <v>0</v>
      </c>
      <c r="I89" s="73">
        <f t="shared" si="15"/>
        <v>0</v>
      </c>
      <c r="J89" s="75">
        <f t="shared" si="16"/>
        <v>1</v>
      </c>
      <c r="L89" s="30">
        <f>+'Ing Percibidos_2021_SINIM'!B84</f>
        <v>10306</v>
      </c>
      <c r="M89" s="30" t="str">
        <f>+'Ing Percibidos_2021_SINIM'!C84</f>
        <v>SAN JUAN DE LA COSTA</v>
      </c>
      <c r="N89" s="73">
        <v>81</v>
      </c>
      <c r="O89" s="31">
        <f>+'Ing Percibidos_2021_SINIM'!D84</f>
        <v>4043486</v>
      </c>
      <c r="P89" s="74">
        <f t="shared" si="23"/>
        <v>260120451</v>
      </c>
      <c r="Q89" s="73">
        <f t="shared" si="17"/>
        <v>1</v>
      </c>
      <c r="R89" s="73">
        <f t="shared" si="18"/>
        <v>0</v>
      </c>
      <c r="S89" s="73">
        <f t="shared" si="19"/>
        <v>0</v>
      </c>
      <c r="T89" s="73">
        <f t="shared" si="20"/>
        <v>0</v>
      </c>
      <c r="U89" s="75">
        <f t="shared" si="21"/>
        <v>1</v>
      </c>
    </row>
    <row r="90" spans="1:21" x14ac:dyDescent="0.25">
      <c r="A90" s="30">
        <f>+Hbtes_2021!B84</f>
        <v>6308</v>
      </c>
      <c r="B90" s="30" t="str">
        <f>+Hbtes_2021!C84</f>
        <v>PLACILLA</v>
      </c>
      <c r="C90" s="70">
        <v>82</v>
      </c>
      <c r="D90" s="31">
        <f>+Hbtes_2021!D84</f>
        <v>9199</v>
      </c>
      <c r="E90" s="31">
        <f t="shared" si="22"/>
        <v>403323</v>
      </c>
      <c r="F90" s="73">
        <f t="shared" si="12"/>
        <v>1</v>
      </c>
      <c r="G90" s="73">
        <f t="shared" si="13"/>
        <v>0</v>
      </c>
      <c r="H90" s="73">
        <f t="shared" si="14"/>
        <v>0</v>
      </c>
      <c r="I90" s="73">
        <f t="shared" si="15"/>
        <v>0</v>
      </c>
      <c r="J90" s="75">
        <f t="shared" si="16"/>
        <v>1</v>
      </c>
      <c r="L90" s="30">
        <f>+'Ing Percibidos_2021_SINIM'!B85</f>
        <v>6206</v>
      </c>
      <c r="M90" s="30" t="str">
        <f>+'Ing Percibidos_2021_SINIM'!C85</f>
        <v>PAREDONES</v>
      </c>
      <c r="N90" s="73">
        <v>82</v>
      </c>
      <c r="O90" s="31">
        <f>+'Ing Percibidos_2021_SINIM'!D85</f>
        <v>4051850</v>
      </c>
      <c r="P90" s="74">
        <f t="shared" si="23"/>
        <v>264172301</v>
      </c>
      <c r="Q90" s="73">
        <f t="shared" si="17"/>
        <v>1</v>
      </c>
      <c r="R90" s="73">
        <f t="shared" si="18"/>
        <v>0</v>
      </c>
      <c r="S90" s="73">
        <f t="shared" si="19"/>
        <v>0</v>
      </c>
      <c r="T90" s="73">
        <f t="shared" si="20"/>
        <v>0</v>
      </c>
      <c r="U90" s="75">
        <f t="shared" si="21"/>
        <v>1</v>
      </c>
    </row>
    <row r="91" spans="1:21" x14ac:dyDescent="0.25">
      <c r="A91" s="30">
        <f>+Hbtes_2021!B85</f>
        <v>7202</v>
      </c>
      <c r="B91" s="30" t="str">
        <f>+Hbtes_2021!C85</f>
        <v>CHANCO</v>
      </c>
      <c r="C91" s="70">
        <v>83</v>
      </c>
      <c r="D91" s="31">
        <f>+Hbtes_2021!D85</f>
        <v>9319</v>
      </c>
      <c r="E91" s="31">
        <f t="shared" si="22"/>
        <v>412642</v>
      </c>
      <c r="F91" s="73">
        <f t="shared" si="12"/>
        <v>1</v>
      </c>
      <c r="G91" s="73">
        <f t="shared" si="13"/>
        <v>0</v>
      </c>
      <c r="H91" s="73">
        <f t="shared" si="14"/>
        <v>0</v>
      </c>
      <c r="I91" s="73">
        <f t="shared" si="15"/>
        <v>0</v>
      </c>
      <c r="J91" s="75">
        <f t="shared" si="16"/>
        <v>1</v>
      </c>
      <c r="L91" s="30">
        <f>+'Ing Percibidos_2021_SINIM'!B86</f>
        <v>1404</v>
      </c>
      <c r="M91" s="30" t="str">
        <f>+'Ing Percibidos_2021_SINIM'!C86</f>
        <v>HUARA</v>
      </c>
      <c r="N91" s="73">
        <v>83</v>
      </c>
      <c r="O91" s="31">
        <f>+'Ing Percibidos_2021_SINIM'!D86</f>
        <v>4075221</v>
      </c>
      <c r="P91" s="74">
        <f t="shared" si="23"/>
        <v>268247522</v>
      </c>
      <c r="Q91" s="73">
        <f t="shared" si="17"/>
        <v>1</v>
      </c>
      <c r="R91" s="73">
        <f t="shared" si="18"/>
        <v>0</v>
      </c>
      <c r="S91" s="73">
        <f t="shared" si="19"/>
        <v>0</v>
      </c>
      <c r="T91" s="73">
        <f t="shared" si="20"/>
        <v>0</v>
      </c>
      <c r="U91" s="75">
        <f t="shared" si="21"/>
        <v>1</v>
      </c>
    </row>
    <row r="92" spans="1:21" x14ac:dyDescent="0.25">
      <c r="A92" s="30">
        <f>+Hbtes_2021!B86</f>
        <v>7103</v>
      </c>
      <c r="B92" s="30" t="str">
        <f>+Hbtes_2021!C86</f>
        <v>CUREPTO</v>
      </c>
      <c r="C92" s="70">
        <v>84</v>
      </c>
      <c r="D92" s="31">
        <f>+Hbtes_2021!D86</f>
        <v>9353</v>
      </c>
      <c r="E92" s="31">
        <f t="shared" si="22"/>
        <v>421995</v>
      </c>
      <c r="F92" s="73">
        <f t="shared" si="12"/>
        <v>1</v>
      </c>
      <c r="G92" s="73">
        <f t="shared" si="13"/>
        <v>0</v>
      </c>
      <c r="H92" s="73">
        <f t="shared" si="14"/>
        <v>0</v>
      </c>
      <c r="I92" s="73">
        <f t="shared" si="15"/>
        <v>0</v>
      </c>
      <c r="J92" s="75">
        <f t="shared" si="16"/>
        <v>1</v>
      </c>
      <c r="L92" s="30">
        <f>+'Ing Percibidos_2021_SINIM'!B87</f>
        <v>9106</v>
      </c>
      <c r="M92" s="30" t="str">
        <f>+'Ing Percibidos_2021_SINIM'!C87</f>
        <v>GALVARINO</v>
      </c>
      <c r="N92" s="73">
        <v>84</v>
      </c>
      <c r="O92" s="31">
        <f>+'Ing Percibidos_2021_SINIM'!D87</f>
        <v>4083081</v>
      </c>
      <c r="P92" s="74">
        <f t="shared" si="23"/>
        <v>272330603</v>
      </c>
      <c r="Q92" s="73">
        <f t="shared" si="17"/>
        <v>1</v>
      </c>
      <c r="R92" s="73">
        <f t="shared" si="18"/>
        <v>0</v>
      </c>
      <c r="S92" s="73">
        <f t="shared" si="19"/>
        <v>0</v>
      </c>
      <c r="T92" s="73">
        <f t="shared" si="20"/>
        <v>0</v>
      </c>
      <c r="U92" s="75">
        <f t="shared" si="21"/>
        <v>1</v>
      </c>
    </row>
    <row r="93" spans="1:21" x14ac:dyDescent="0.25">
      <c r="A93" s="30">
        <f>+Hbtes_2021!B87</f>
        <v>10403</v>
      </c>
      <c r="B93" s="30" t="str">
        <f>+Hbtes_2021!C87</f>
        <v>HUALAIHUÉ</v>
      </c>
      <c r="C93" s="70">
        <v>85</v>
      </c>
      <c r="D93" s="31">
        <f>+Hbtes_2021!D87</f>
        <v>9546</v>
      </c>
      <c r="E93" s="31">
        <f t="shared" si="22"/>
        <v>431541</v>
      </c>
      <c r="F93" s="73">
        <f t="shared" si="12"/>
        <v>1</v>
      </c>
      <c r="G93" s="73">
        <f t="shared" si="13"/>
        <v>0</v>
      </c>
      <c r="H93" s="73">
        <f t="shared" si="14"/>
        <v>0</v>
      </c>
      <c r="I93" s="73">
        <f t="shared" si="15"/>
        <v>0</v>
      </c>
      <c r="J93" s="75">
        <f t="shared" si="16"/>
        <v>1</v>
      </c>
      <c r="L93" s="30">
        <f>+'Ing Percibidos_2021_SINIM'!B88</f>
        <v>10401</v>
      </c>
      <c r="M93" s="30" t="str">
        <f>+'Ing Percibidos_2021_SINIM'!C88</f>
        <v>CHAITÉN</v>
      </c>
      <c r="N93" s="73">
        <v>85</v>
      </c>
      <c r="O93" s="31">
        <f>+'Ing Percibidos_2021_SINIM'!D88</f>
        <v>4083147</v>
      </c>
      <c r="P93" s="74">
        <f t="shared" si="23"/>
        <v>276413750</v>
      </c>
      <c r="Q93" s="73">
        <f t="shared" si="17"/>
        <v>1</v>
      </c>
      <c r="R93" s="73">
        <f t="shared" si="18"/>
        <v>0</v>
      </c>
      <c r="S93" s="73">
        <f t="shared" si="19"/>
        <v>0</v>
      </c>
      <c r="T93" s="73">
        <f t="shared" si="20"/>
        <v>0</v>
      </c>
      <c r="U93" s="75">
        <f t="shared" si="21"/>
        <v>1</v>
      </c>
    </row>
    <row r="94" spans="1:21" x14ac:dyDescent="0.25">
      <c r="A94" s="30">
        <f>+Hbtes_2021!B88</f>
        <v>4202</v>
      </c>
      <c r="B94" s="30" t="str">
        <f>+Hbtes_2021!C88</f>
        <v>CANELA</v>
      </c>
      <c r="C94" s="70">
        <v>86</v>
      </c>
      <c r="D94" s="31">
        <f>+Hbtes_2021!D88</f>
        <v>9548</v>
      </c>
      <c r="E94" s="31">
        <f t="shared" si="22"/>
        <v>441089</v>
      </c>
      <c r="F94" s="73">
        <f t="shared" si="12"/>
        <v>1</v>
      </c>
      <c r="G94" s="73">
        <f t="shared" si="13"/>
        <v>0</v>
      </c>
      <c r="H94" s="73">
        <f t="shared" si="14"/>
        <v>0</v>
      </c>
      <c r="I94" s="73">
        <f t="shared" si="15"/>
        <v>0</v>
      </c>
      <c r="J94" s="75">
        <f t="shared" si="16"/>
        <v>1</v>
      </c>
      <c r="L94" s="30">
        <f>+'Ing Percibidos_2021_SINIM'!B89</f>
        <v>7407</v>
      </c>
      <c r="M94" s="30" t="str">
        <f>+'Ing Percibidos_2021_SINIM'!C89</f>
        <v>VILLA ALEGRE</v>
      </c>
      <c r="N94" s="73">
        <v>86</v>
      </c>
      <c r="O94" s="31">
        <f>+'Ing Percibidos_2021_SINIM'!D89</f>
        <v>4099197</v>
      </c>
      <c r="P94" s="74">
        <f t="shared" si="23"/>
        <v>280512947</v>
      </c>
      <c r="Q94" s="73">
        <f t="shared" si="17"/>
        <v>1</v>
      </c>
      <c r="R94" s="73">
        <f t="shared" si="18"/>
        <v>0</v>
      </c>
      <c r="S94" s="73">
        <f t="shared" si="19"/>
        <v>0</v>
      </c>
      <c r="T94" s="73">
        <f t="shared" si="20"/>
        <v>0</v>
      </c>
      <c r="U94" s="75">
        <f t="shared" si="21"/>
        <v>1</v>
      </c>
    </row>
    <row r="95" spans="1:21" x14ac:dyDescent="0.25">
      <c r="A95" s="30">
        <f>+Hbtes_2021!B89</f>
        <v>9207</v>
      </c>
      <c r="B95" s="30" t="str">
        <f>+Hbtes_2021!C89</f>
        <v>LUMACO</v>
      </c>
      <c r="C95" s="70">
        <v>87</v>
      </c>
      <c r="D95" s="31">
        <f>+Hbtes_2021!D89</f>
        <v>10015</v>
      </c>
      <c r="E95" s="31">
        <f t="shared" si="22"/>
        <v>451104</v>
      </c>
      <c r="F95" s="73">
        <f t="shared" si="12"/>
        <v>1</v>
      </c>
      <c r="G95" s="73">
        <f t="shared" si="13"/>
        <v>0</v>
      </c>
      <c r="H95" s="73">
        <f t="shared" si="14"/>
        <v>0</v>
      </c>
      <c r="I95" s="73">
        <f t="shared" si="15"/>
        <v>0</v>
      </c>
      <c r="J95" s="75">
        <f t="shared" si="16"/>
        <v>1</v>
      </c>
      <c r="L95" s="30">
        <f>+'Ing Percibidos_2021_SINIM'!B90</f>
        <v>10206</v>
      </c>
      <c r="M95" s="30" t="str">
        <f>+'Ing Percibidos_2021_SINIM'!C90</f>
        <v>PUQUELDÓN</v>
      </c>
      <c r="N95" s="73">
        <v>87</v>
      </c>
      <c r="O95" s="31">
        <f>+'Ing Percibidos_2021_SINIM'!D90</f>
        <v>4108381</v>
      </c>
      <c r="P95" s="74">
        <f t="shared" si="23"/>
        <v>284621328</v>
      </c>
      <c r="Q95" s="73">
        <f t="shared" si="17"/>
        <v>1</v>
      </c>
      <c r="R95" s="73">
        <f t="shared" si="18"/>
        <v>0</v>
      </c>
      <c r="S95" s="73">
        <f t="shared" si="19"/>
        <v>0</v>
      </c>
      <c r="T95" s="73">
        <f t="shared" si="20"/>
        <v>0</v>
      </c>
      <c r="U95" s="75">
        <f t="shared" si="21"/>
        <v>1</v>
      </c>
    </row>
    <row r="96" spans="1:21" x14ac:dyDescent="0.25">
      <c r="A96" s="30">
        <f>+Hbtes_2021!B90</f>
        <v>8309</v>
      </c>
      <c r="B96" s="30" t="str">
        <f>+Hbtes_2021!C90</f>
        <v>QUILLECO</v>
      </c>
      <c r="C96" s="70">
        <v>88</v>
      </c>
      <c r="D96" s="31">
        <f>+Hbtes_2021!D90</f>
        <v>10023</v>
      </c>
      <c r="E96" s="31">
        <f t="shared" si="22"/>
        <v>461127</v>
      </c>
      <c r="F96" s="73">
        <f t="shared" si="12"/>
        <v>1</v>
      </c>
      <c r="G96" s="73">
        <f t="shared" si="13"/>
        <v>0</v>
      </c>
      <c r="H96" s="73">
        <f t="shared" si="14"/>
        <v>0</v>
      </c>
      <c r="I96" s="73">
        <f t="shared" si="15"/>
        <v>0</v>
      </c>
      <c r="J96" s="75">
        <f t="shared" si="16"/>
        <v>1</v>
      </c>
      <c r="L96" s="30">
        <f>+'Ing Percibidos_2021_SINIM'!B91</f>
        <v>7103</v>
      </c>
      <c r="M96" s="30" t="str">
        <f>+'Ing Percibidos_2021_SINIM'!C91</f>
        <v>CUREPTO</v>
      </c>
      <c r="N96" s="73">
        <v>88</v>
      </c>
      <c r="O96" s="31">
        <f>+'Ing Percibidos_2021_SINIM'!D91</f>
        <v>4145495</v>
      </c>
      <c r="P96" s="74">
        <f t="shared" si="23"/>
        <v>288766823</v>
      </c>
      <c r="Q96" s="73">
        <f t="shared" si="17"/>
        <v>1</v>
      </c>
      <c r="R96" s="73">
        <f t="shared" si="18"/>
        <v>0</v>
      </c>
      <c r="S96" s="73">
        <f t="shared" si="19"/>
        <v>0</v>
      </c>
      <c r="T96" s="73">
        <f t="shared" si="20"/>
        <v>0</v>
      </c>
      <c r="U96" s="75">
        <f t="shared" si="21"/>
        <v>1</v>
      </c>
    </row>
    <row r="97" spans="1:21" x14ac:dyDescent="0.25">
      <c r="A97" s="30">
        <f>+Hbtes_2021!B91</f>
        <v>9118</v>
      </c>
      <c r="B97" s="30" t="str">
        <f>+Hbtes_2021!C91</f>
        <v>TOLTÉN</v>
      </c>
      <c r="C97" s="70">
        <v>89</v>
      </c>
      <c r="D97" s="31">
        <f>+Hbtes_2021!D91</f>
        <v>10027</v>
      </c>
      <c r="E97" s="31">
        <f t="shared" si="22"/>
        <v>471154</v>
      </c>
      <c r="F97" s="73">
        <f t="shared" si="12"/>
        <v>1</v>
      </c>
      <c r="G97" s="73">
        <f t="shared" si="13"/>
        <v>0</v>
      </c>
      <c r="H97" s="73">
        <f t="shared" si="14"/>
        <v>0</v>
      </c>
      <c r="I97" s="73">
        <f t="shared" si="15"/>
        <v>0</v>
      </c>
      <c r="J97" s="75">
        <f t="shared" si="16"/>
        <v>1</v>
      </c>
      <c r="L97" s="30">
        <f>+'Ing Percibidos_2021_SINIM'!B92</f>
        <v>10108</v>
      </c>
      <c r="M97" s="30" t="str">
        <f>+'Ing Percibidos_2021_SINIM'!C92</f>
        <v>MAULLÍN</v>
      </c>
      <c r="N97" s="73">
        <v>89</v>
      </c>
      <c r="O97" s="31">
        <f>+'Ing Percibidos_2021_SINIM'!D92</f>
        <v>4252854</v>
      </c>
      <c r="P97" s="74">
        <f t="shared" si="23"/>
        <v>293019677</v>
      </c>
      <c r="Q97" s="73">
        <f t="shared" si="17"/>
        <v>1</v>
      </c>
      <c r="R97" s="73">
        <f t="shared" si="18"/>
        <v>0</v>
      </c>
      <c r="S97" s="73">
        <f t="shared" si="19"/>
        <v>0</v>
      </c>
      <c r="T97" s="73">
        <f t="shared" si="20"/>
        <v>0</v>
      </c>
      <c r="U97" s="75">
        <f t="shared" si="21"/>
        <v>1</v>
      </c>
    </row>
    <row r="98" spans="1:21" x14ac:dyDescent="0.25">
      <c r="A98" s="30">
        <f>+Hbtes_2021!B92</f>
        <v>7110</v>
      </c>
      <c r="B98" s="30" t="str">
        <f>+Hbtes_2021!C92</f>
        <v>SAN RAFAEL</v>
      </c>
      <c r="C98" s="70">
        <v>90</v>
      </c>
      <c r="D98" s="31">
        <f>+Hbtes_2021!D92</f>
        <v>10078</v>
      </c>
      <c r="E98" s="31">
        <f t="shared" si="22"/>
        <v>481232</v>
      </c>
      <c r="F98" s="73">
        <f t="shared" si="12"/>
        <v>1</v>
      </c>
      <c r="G98" s="73">
        <f t="shared" si="13"/>
        <v>0</v>
      </c>
      <c r="H98" s="73">
        <f t="shared" si="14"/>
        <v>0</v>
      </c>
      <c r="I98" s="73">
        <f t="shared" si="15"/>
        <v>0</v>
      </c>
      <c r="J98" s="75">
        <f t="shared" si="16"/>
        <v>1</v>
      </c>
      <c r="L98" s="30">
        <f>+'Ing Percibidos_2021_SINIM'!B93</f>
        <v>10204</v>
      </c>
      <c r="M98" s="30" t="str">
        <f>+'Ing Percibidos_2021_SINIM'!C93</f>
        <v>CURACO DE VÉLEZ</v>
      </c>
      <c r="N98" s="73">
        <v>90</v>
      </c>
      <c r="O98" s="31">
        <f>+'Ing Percibidos_2021_SINIM'!D93</f>
        <v>4271094</v>
      </c>
      <c r="P98" s="74">
        <f t="shared" si="23"/>
        <v>297290771</v>
      </c>
      <c r="Q98" s="73">
        <f t="shared" si="17"/>
        <v>1</v>
      </c>
      <c r="R98" s="73">
        <f t="shared" si="18"/>
        <v>0</v>
      </c>
      <c r="S98" s="73">
        <f t="shared" si="19"/>
        <v>0</v>
      </c>
      <c r="T98" s="73">
        <f t="shared" si="20"/>
        <v>0</v>
      </c>
      <c r="U98" s="75">
        <f t="shared" si="21"/>
        <v>1</v>
      </c>
    </row>
    <row r="99" spans="1:21" x14ac:dyDescent="0.25">
      <c r="A99" s="30">
        <f>+Hbtes_2021!B93</f>
        <v>7302</v>
      </c>
      <c r="B99" s="30" t="str">
        <f>+Hbtes_2021!C93</f>
        <v>HUALAÑÉ</v>
      </c>
      <c r="C99" s="70">
        <v>91</v>
      </c>
      <c r="D99" s="31">
        <f>+Hbtes_2021!D93</f>
        <v>10232</v>
      </c>
      <c r="E99" s="31">
        <f t="shared" si="22"/>
        <v>491464</v>
      </c>
      <c r="F99" s="73">
        <f t="shared" si="12"/>
        <v>1</v>
      </c>
      <c r="G99" s="73">
        <f t="shared" si="13"/>
        <v>0</v>
      </c>
      <c r="H99" s="73">
        <f t="shared" si="14"/>
        <v>0</v>
      </c>
      <c r="I99" s="73">
        <f t="shared" si="15"/>
        <v>0</v>
      </c>
      <c r="J99" s="75">
        <f t="shared" si="16"/>
        <v>1</v>
      </c>
      <c r="L99" s="30">
        <f>+'Ing Percibidos_2021_SINIM'!B94</f>
        <v>8311</v>
      </c>
      <c r="M99" s="30" t="str">
        <f>+'Ing Percibidos_2021_SINIM'!C94</f>
        <v>SANTA BÁRBARA</v>
      </c>
      <c r="N99" s="73">
        <v>91</v>
      </c>
      <c r="O99" s="31">
        <f>+'Ing Percibidos_2021_SINIM'!D94</f>
        <v>4287179</v>
      </c>
      <c r="P99" s="74">
        <f t="shared" si="23"/>
        <v>301577950</v>
      </c>
      <c r="Q99" s="73">
        <f t="shared" si="17"/>
        <v>1</v>
      </c>
      <c r="R99" s="73">
        <f t="shared" si="18"/>
        <v>0</v>
      </c>
      <c r="S99" s="73">
        <f t="shared" si="19"/>
        <v>0</v>
      </c>
      <c r="T99" s="73">
        <f t="shared" si="20"/>
        <v>0</v>
      </c>
      <c r="U99" s="75">
        <f t="shared" si="21"/>
        <v>1</v>
      </c>
    </row>
    <row r="100" spans="1:21" x14ac:dyDescent="0.25">
      <c r="A100" s="30">
        <f>+Hbtes_2021!B94</f>
        <v>14203</v>
      </c>
      <c r="B100" s="30" t="str">
        <f>+Hbtes_2021!C94</f>
        <v>LAGO RANCO</v>
      </c>
      <c r="C100" s="70">
        <v>92</v>
      </c>
      <c r="D100" s="31">
        <f>+Hbtes_2021!D94</f>
        <v>10293</v>
      </c>
      <c r="E100" s="31">
        <f t="shared" si="22"/>
        <v>501757</v>
      </c>
      <c r="F100" s="73">
        <f t="shared" si="12"/>
        <v>1</v>
      </c>
      <c r="G100" s="73">
        <f t="shared" si="13"/>
        <v>0</v>
      </c>
      <c r="H100" s="73">
        <f t="shared" si="14"/>
        <v>0</v>
      </c>
      <c r="I100" s="73">
        <f t="shared" si="15"/>
        <v>0</v>
      </c>
      <c r="J100" s="75">
        <f t="shared" si="16"/>
        <v>1</v>
      </c>
      <c r="L100" s="30">
        <f>+'Ing Percibidos_2021_SINIM'!B95</f>
        <v>6302</v>
      </c>
      <c r="M100" s="30" t="str">
        <f>+'Ing Percibidos_2021_SINIM'!C95</f>
        <v>CHÉPICA</v>
      </c>
      <c r="N100" s="73">
        <v>92</v>
      </c>
      <c r="O100" s="31">
        <f>+'Ing Percibidos_2021_SINIM'!D95</f>
        <v>4291378</v>
      </c>
      <c r="P100" s="74">
        <f t="shared" si="23"/>
        <v>305869328</v>
      </c>
      <c r="Q100" s="73">
        <f t="shared" si="17"/>
        <v>1</v>
      </c>
      <c r="R100" s="73">
        <f t="shared" si="18"/>
        <v>0</v>
      </c>
      <c r="S100" s="73">
        <f t="shared" si="19"/>
        <v>0</v>
      </c>
      <c r="T100" s="73">
        <f t="shared" si="20"/>
        <v>0</v>
      </c>
      <c r="U100" s="75">
        <f t="shared" si="21"/>
        <v>1</v>
      </c>
    </row>
    <row r="101" spans="1:21" x14ac:dyDescent="0.25">
      <c r="A101" s="30">
        <f>+Hbtes_2021!B95</f>
        <v>8307</v>
      </c>
      <c r="B101" s="30" t="str">
        <f>+Hbtes_2021!C95</f>
        <v>NEGRETE</v>
      </c>
      <c r="C101" s="70">
        <v>93</v>
      </c>
      <c r="D101" s="31">
        <f>+Hbtes_2021!D95</f>
        <v>10474</v>
      </c>
      <c r="E101" s="31">
        <f t="shared" si="22"/>
        <v>512231</v>
      </c>
      <c r="F101" s="73">
        <f t="shared" si="12"/>
        <v>1</v>
      </c>
      <c r="G101" s="73">
        <f t="shared" si="13"/>
        <v>0</v>
      </c>
      <c r="H101" s="73">
        <f t="shared" si="14"/>
        <v>0</v>
      </c>
      <c r="I101" s="73">
        <f t="shared" si="15"/>
        <v>0</v>
      </c>
      <c r="J101" s="75">
        <f t="shared" si="16"/>
        <v>1</v>
      </c>
      <c r="L101" s="30">
        <f>+'Ing Percibidos_2021_SINIM'!B96</f>
        <v>14103</v>
      </c>
      <c r="M101" s="30" t="str">
        <f>+'Ing Percibidos_2021_SINIM'!C96</f>
        <v>LANCO</v>
      </c>
      <c r="N101" s="73">
        <v>93</v>
      </c>
      <c r="O101" s="31">
        <f>+'Ing Percibidos_2021_SINIM'!D96</f>
        <v>4301193</v>
      </c>
      <c r="P101" s="74">
        <f t="shared" si="23"/>
        <v>310170521</v>
      </c>
      <c r="Q101" s="73">
        <f t="shared" si="17"/>
        <v>1</v>
      </c>
      <c r="R101" s="73">
        <f t="shared" si="18"/>
        <v>0</v>
      </c>
      <c r="S101" s="73">
        <f t="shared" si="19"/>
        <v>0</v>
      </c>
      <c r="T101" s="73">
        <f t="shared" si="20"/>
        <v>0</v>
      </c>
      <c r="U101" s="75">
        <f t="shared" si="21"/>
        <v>1</v>
      </c>
    </row>
    <row r="102" spans="1:21" x14ac:dyDescent="0.25">
      <c r="A102" s="30">
        <f>+Hbtes_2021!B96</f>
        <v>10307</v>
      </c>
      <c r="B102" s="30" t="str">
        <f>+Hbtes_2021!C96</f>
        <v>SAN PABLO</v>
      </c>
      <c r="C102" s="70">
        <v>94</v>
      </c>
      <c r="D102" s="31">
        <f>+Hbtes_2021!D96</f>
        <v>10556</v>
      </c>
      <c r="E102" s="31">
        <f t="shared" si="22"/>
        <v>522787</v>
      </c>
      <c r="F102" s="73">
        <f t="shared" si="12"/>
        <v>1</v>
      </c>
      <c r="G102" s="73">
        <f t="shared" si="13"/>
        <v>0</v>
      </c>
      <c r="H102" s="73">
        <f t="shared" si="14"/>
        <v>0</v>
      </c>
      <c r="I102" s="73">
        <f t="shared" si="15"/>
        <v>0</v>
      </c>
      <c r="J102" s="75">
        <f t="shared" si="16"/>
        <v>1</v>
      </c>
      <c r="L102" s="30">
        <f>+'Ing Percibidos_2021_SINIM'!B97</f>
        <v>16201</v>
      </c>
      <c r="M102" s="30" t="str">
        <f>+'Ing Percibidos_2021_SINIM'!C97</f>
        <v>QUIRIHUE</v>
      </c>
      <c r="N102" s="73">
        <v>94</v>
      </c>
      <c r="O102" s="31">
        <f>+'Ing Percibidos_2021_SINIM'!D97</f>
        <v>4311556</v>
      </c>
      <c r="P102" s="74">
        <f t="shared" si="23"/>
        <v>314482077</v>
      </c>
      <c r="Q102" s="73">
        <f t="shared" si="17"/>
        <v>1</v>
      </c>
      <c r="R102" s="73">
        <f t="shared" si="18"/>
        <v>0</v>
      </c>
      <c r="S102" s="73">
        <f t="shared" si="19"/>
        <v>0</v>
      </c>
      <c r="T102" s="73">
        <f t="shared" si="20"/>
        <v>0</v>
      </c>
      <c r="U102" s="75">
        <f t="shared" si="21"/>
        <v>1</v>
      </c>
    </row>
    <row r="103" spans="1:21" x14ac:dyDescent="0.25">
      <c r="A103" s="30">
        <f>+Hbtes_2021!B97</f>
        <v>5404</v>
      </c>
      <c r="B103" s="30" t="str">
        <f>+Hbtes_2021!C97</f>
        <v>PETORCA</v>
      </c>
      <c r="C103" s="70">
        <v>95</v>
      </c>
      <c r="D103" s="31">
        <f>+Hbtes_2021!D97</f>
        <v>10590</v>
      </c>
      <c r="E103" s="31">
        <f t="shared" si="22"/>
        <v>533377</v>
      </c>
      <c r="F103" s="73">
        <f t="shared" si="12"/>
        <v>1</v>
      </c>
      <c r="G103" s="73">
        <f t="shared" si="13"/>
        <v>0</v>
      </c>
      <c r="H103" s="73">
        <f t="shared" si="14"/>
        <v>0</v>
      </c>
      <c r="I103" s="73">
        <f t="shared" si="15"/>
        <v>0</v>
      </c>
      <c r="J103" s="75">
        <f t="shared" si="16"/>
        <v>1</v>
      </c>
      <c r="L103" s="30">
        <f>+'Ing Percibidos_2021_SINIM'!B98</f>
        <v>9209</v>
      </c>
      <c r="M103" s="30" t="str">
        <f>+'Ing Percibidos_2021_SINIM'!C98</f>
        <v>RENAICO</v>
      </c>
      <c r="N103" s="73">
        <v>95</v>
      </c>
      <c r="O103" s="31">
        <f>+'Ing Percibidos_2021_SINIM'!D98</f>
        <v>4318992</v>
      </c>
      <c r="P103" s="74">
        <f t="shared" si="23"/>
        <v>318801069</v>
      </c>
      <c r="Q103" s="73">
        <f t="shared" si="17"/>
        <v>1</v>
      </c>
      <c r="R103" s="73">
        <f t="shared" si="18"/>
        <v>0</v>
      </c>
      <c r="S103" s="73">
        <f t="shared" si="19"/>
        <v>0</v>
      </c>
      <c r="T103" s="73">
        <f t="shared" si="20"/>
        <v>0</v>
      </c>
      <c r="U103" s="75">
        <f t="shared" si="21"/>
        <v>1</v>
      </c>
    </row>
    <row r="104" spans="1:21" x14ac:dyDescent="0.25">
      <c r="A104" s="30">
        <f>+Hbtes_2021!B98</f>
        <v>2203</v>
      </c>
      <c r="B104" s="30" t="str">
        <f>+Hbtes_2021!C98</f>
        <v>SAN PEDRO DE ATACAMA</v>
      </c>
      <c r="C104" s="70">
        <v>96</v>
      </c>
      <c r="D104" s="31">
        <f>+Hbtes_2021!D98</f>
        <v>10675</v>
      </c>
      <c r="E104" s="31">
        <f t="shared" si="22"/>
        <v>544052</v>
      </c>
      <c r="F104" s="73">
        <f t="shared" si="12"/>
        <v>1</v>
      </c>
      <c r="G104" s="73">
        <f t="shared" si="13"/>
        <v>0</v>
      </c>
      <c r="H104" s="73">
        <f t="shared" si="14"/>
        <v>0</v>
      </c>
      <c r="I104" s="73">
        <f t="shared" si="15"/>
        <v>0</v>
      </c>
      <c r="J104" s="75">
        <f t="shared" si="16"/>
        <v>1</v>
      </c>
      <c r="L104" s="30">
        <f>+'Ing Percibidos_2021_SINIM'!B99</f>
        <v>7107</v>
      </c>
      <c r="M104" s="30" t="str">
        <f>+'Ing Percibidos_2021_SINIM'!C99</f>
        <v>PENCAHUE</v>
      </c>
      <c r="N104" s="73">
        <v>96</v>
      </c>
      <c r="O104" s="31">
        <f>+'Ing Percibidos_2021_SINIM'!D99</f>
        <v>4353483</v>
      </c>
      <c r="P104" s="74">
        <f t="shared" si="23"/>
        <v>323154552</v>
      </c>
      <c r="Q104" s="73">
        <f t="shared" si="17"/>
        <v>1</v>
      </c>
      <c r="R104" s="73">
        <f t="shared" si="18"/>
        <v>0</v>
      </c>
      <c r="S104" s="73">
        <f t="shared" si="19"/>
        <v>0</v>
      </c>
      <c r="T104" s="73">
        <f t="shared" si="20"/>
        <v>0</v>
      </c>
      <c r="U104" s="75">
        <f t="shared" si="21"/>
        <v>1</v>
      </c>
    </row>
    <row r="105" spans="1:21" x14ac:dyDescent="0.25">
      <c r="A105" s="30">
        <f>+Hbtes_2021!B99</f>
        <v>9209</v>
      </c>
      <c r="B105" s="30" t="str">
        <f>+Hbtes_2021!C99</f>
        <v>RENAICO</v>
      </c>
      <c r="C105" s="70">
        <v>97</v>
      </c>
      <c r="D105" s="31">
        <f>+Hbtes_2021!D99</f>
        <v>10884</v>
      </c>
      <c r="E105" s="31">
        <f t="shared" si="22"/>
        <v>554936</v>
      </c>
      <c r="F105" s="73">
        <f t="shared" si="12"/>
        <v>1</v>
      </c>
      <c r="G105" s="73">
        <f t="shared" si="13"/>
        <v>0</v>
      </c>
      <c r="H105" s="73">
        <f t="shared" si="14"/>
        <v>0</v>
      </c>
      <c r="I105" s="73">
        <f t="shared" si="15"/>
        <v>0</v>
      </c>
      <c r="J105" s="75">
        <f t="shared" si="16"/>
        <v>1</v>
      </c>
      <c r="L105" s="30">
        <f>+'Ing Percibidos_2021_SINIM'!B100</f>
        <v>10104</v>
      </c>
      <c r="M105" s="30" t="str">
        <f>+'Ing Percibidos_2021_SINIM'!C100</f>
        <v>FRESIA</v>
      </c>
      <c r="N105" s="73">
        <v>97</v>
      </c>
      <c r="O105" s="31">
        <f>+'Ing Percibidos_2021_SINIM'!D100</f>
        <v>4369115</v>
      </c>
      <c r="P105" s="74">
        <f t="shared" si="23"/>
        <v>327523667</v>
      </c>
      <c r="Q105" s="73">
        <f t="shared" si="17"/>
        <v>1</v>
      </c>
      <c r="R105" s="73">
        <f t="shared" si="18"/>
        <v>0</v>
      </c>
      <c r="S105" s="73">
        <f t="shared" si="19"/>
        <v>0</v>
      </c>
      <c r="T105" s="73">
        <f t="shared" si="20"/>
        <v>0</v>
      </c>
      <c r="U105" s="75">
        <f t="shared" si="21"/>
        <v>1</v>
      </c>
    </row>
    <row r="106" spans="1:21" x14ac:dyDescent="0.25">
      <c r="A106" s="30">
        <f>+Hbtes_2021!B100</f>
        <v>8207</v>
      </c>
      <c r="B106" s="30" t="str">
        <f>+Hbtes_2021!C100</f>
        <v>TIRÚA</v>
      </c>
      <c r="C106" s="70">
        <v>98</v>
      </c>
      <c r="D106" s="31">
        <f>+Hbtes_2021!D100</f>
        <v>11046</v>
      </c>
      <c r="E106" s="31">
        <f t="shared" si="22"/>
        <v>565982</v>
      </c>
      <c r="F106" s="73">
        <f t="shared" si="12"/>
        <v>1</v>
      </c>
      <c r="G106" s="73">
        <f t="shared" si="13"/>
        <v>0</v>
      </c>
      <c r="H106" s="73">
        <f t="shared" si="14"/>
        <v>0</v>
      </c>
      <c r="I106" s="73">
        <f t="shared" si="15"/>
        <v>0</v>
      </c>
      <c r="J106" s="75">
        <f t="shared" si="16"/>
        <v>1</v>
      </c>
      <c r="L106" s="30">
        <f>+'Ing Percibidos_2021_SINIM'!B101</f>
        <v>16105</v>
      </c>
      <c r="M106" s="30" t="str">
        <f>+'Ing Percibidos_2021_SINIM'!C101</f>
        <v>PEMUCO</v>
      </c>
      <c r="N106" s="73">
        <v>98</v>
      </c>
      <c r="O106" s="31">
        <f>+'Ing Percibidos_2021_SINIM'!D101</f>
        <v>4384893</v>
      </c>
      <c r="P106" s="74">
        <f t="shared" si="23"/>
        <v>331908560</v>
      </c>
      <c r="Q106" s="73">
        <f t="shared" si="17"/>
        <v>1</v>
      </c>
      <c r="R106" s="73">
        <f t="shared" si="18"/>
        <v>0</v>
      </c>
      <c r="S106" s="73">
        <f t="shared" si="19"/>
        <v>0</v>
      </c>
      <c r="T106" s="73">
        <f t="shared" si="20"/>
        <v>0</v>
      </c>
      <c r="U106" s="75">
        <f t="shared" si="21"/>
        <v>1</v>
      </c>
    </row>
    <row r="107" spans="1:21" x14ac:dyDescent="0.25">
      <c r="A107" s="30">
        <f>+Hbtes_2021!B101</f>
        <v>9205</v>
      </c>
      <c r="B107" s="30" t="str">
        <f>+Hbtes_2021!C101</f>
        <v>LONQUIMAY</v>
      </c>
      <c r="C107" s="70">
        <v>99</v>
      </c>
      <c r="D107" s="31">
        <f>+Hbtes_2021!D101</f>
        <v>11071</v>
      </c>
      <c r="E107" s="31">
        <f t="shared" si="22"/>
        <v>577053</v>
      </c>
      <c r="F107" s="73">
        <f t="shared" si="12"/>
        <v>1</v>
      </c>
      <c r="G107" s="73">
        <f t="shared" si="13"/>
        <v>0</v>
      </c>
      <c r="H107" s="73">
        <f t="shared" si="14"/>
        <v>0</v>
      </c>
      <c r="I107" s="73">
        <f t="shared" si="15"/>
        <v>0</v>
      </c>
      <c r="J107" s="75">
        <f t="shared" si="16"/>
        <v>1</v>
      </c>
      <c r="L107" s="30">
        <f>+'Ing Percibidos_2021_SINIM'!B102</f>
        <v>6109</v>
      </c>
      <c r="M107" s="30" t="str">
        <f>+'Ing Percibidos_2021_SINIM'!C102</f>
        <v>MALLOA</v>
      </c>
      <c r="N107" s="73">
        <v>99</v>
      </c>
      <c r="O107" s="31">
        <f>+'Ing Percibidos_2021_SINIM'!D102</f>
        <v>4469140</v>
      </c>
      <c r="P107" s="74">
        <f t="shared" si="23"/>
        <v>336377700</v>
      </c>
      <c r="Q107" s="73">
        <f t="shared" si="17"/>
        <v>1</v>
      </c>
      <c r="R107" s="73">
        <f t="shared" si="18"/>
        <v>0</v>
      </c>
      <c r="S107" s="73">
        <f t="shared" si="19"/>
        <v>0</v>
      </c>
      <c r="T107" s="73">
        <f t="shared" si="20"/>
        <v>0</v>
      </c>
      <c r="U107" s="75">
        <f t="shared" si="21"/>
        <v>1</v>
      </c>
    </row>
    <row r="108" spans="1:21" x14ac:dyDescent="0.25">
      <c r="A108" s="30">
        <f>+Hbtes_2021!B102</f>
        <v>3304</v>
      </c>
      <c r="B108" s="30" t="str">
        <f>+Hbtes_2021!C102</f>
        <v>HUASCO</v>
      </c>
      <c r="C108" s="70">
        <v>100</v>
      </c>
      <c r="D108" s="31">
        <f>+Hbtes_2021!D102</f>
        <v>11374</v>
      </c>
      <c r="E108" s="31">
        <f t="shared" si="22"/>
        <v>588427</v>
      </c>
      <c r="F108" s="73">
        <f t="shared" si="12"/>
        <v>1</v>
      </c>
      <c r="G108" s="73">
        <f t="shared" si="13"/>
        <v>0</v>
      </c>
      <c r="H108" s="73">
        <f t="shared" si="14"/>
        <v>0</v>
      </c>
      <c r="I108" s="73">
        <f t="shared" si="15"/>
        <v>0</v>
      </c>
      <c r="J108" s="75">
        <f t="shared" si="16"/>
        <v>1</v>
      </c>
      <c r="L108" s="30">
        <f>+'Ing Percibidos_2021_SINIM'!B103</f>
        <v>5705</v>
      </c>
      <c r="M108" s="30" t="str">
        <f>+'Ing Percibidos_2021_SINIM'!C103</f>
        <v>PUTAENDO</v>
      </c>
      <c r="N108" s="73">
        <v>100</v>
      </c>
      <c r="O108" s="31">
        <f>+'Ing Percibidos_2021_SINIM'!D103</f>
        <v>4477722</v>
      </c>
      <c r="P108" s="74">
        <f t="shared" si="23"/>
        <v>340855422</v>
      </c>
      <c r="Q108" s="73">
        <f t="shared" si="17"/>
        <v>1</v>
      </c>
      <c r="R108" s="73">
        <f t="shared" si="18"/>
        <v>0</v>
      </c>
      <c r="S108" s="73">
        <f t="shared" si="19"/>
        <v>0</v>
      </c>
      <c r="T108" s="73">
        <f t="shared" si="20"/>
        <v>0</v>
      </c>
      <c r="U108" s="75">
        <f t="shared" si="21"/>
        <v>1</v>
      </c>
    </row>
    <row r="109" spans="1:21" x14ac:dyDescent="0.25">
      <c r="A109" s="30">
        <f>+Hbtes_2021!B103</f>
        <v>7305</v>
      </c>
      <c r="B109" s="30" t="str">
        <f>+Hbtes_2021!C103</f>
        <v>RAUCO</v>
      </c>
      <c r="C109" s="70">
        <v>101</v>
      </c>
      <c r="D109" s="31">
        <f>+Hbtes_2021!D103</f>
        <v>11384</v>
      </c>
      <c r="E109" s="31">
        <f t="shared" si="22"/>
        <v>599811</v>
      </c>
      <c r="F109" s="73">
        <f t="shared" si="12"/>
        <v>1</v>
      </c>
      <c r="G109" s="73">
        <f t="shared" si="13"/>
        <v>0</v>
      </c>
      <c r="H109" s="73">
        <f t="shared" si="14"/>
        <v>0</v>
      </c>
      <c r="I109" s="73">
        <f t="shared" si="15"/>
        <v>0</v>
      </c>
      <c r="J109" s="75">
        <f t="shared" si="16"/>
        <v>1</v>
      </c>
      <c r="L109" s="30">
        <f>+'Ing Percibidos_2021_SINIM'!B104</f>
        <v>9208</v>
      </c>
      <c r="M109" s="30" t="str">
        <f>+'Ing Percibidos_2021_SINIM'!C104</f>
        <v>PURÉN</v>
      </c>
      <c r="N109" s="73">
        <v>101</v>
      </c>
      <c r="O109" s="31">
        <f>+'Ing Percibidos_2021_SINIM'!D104</f>
        <v>4481935</v>
      </c>
      <c r="P109" s="74">
        <f t="shared" si="23"/>
        <v>345337357</v>
      </c>
      <c r="Q109" s="73">
        <f t="shared" si="17"/>
        <v>1</v>
      </c>
      <c r="R109" s="73">
        <f t="shared" si="18"/>
        <v>0</v>
      </c>
      <c r="S109" s="73">
        <f t="shared" si="19"/>
        <v>0</v>
      </c>
      <c r="T109" s="73">
        <f t="shared" si="20"/>
        <v>0</v>
      </c>
      <c r="U109" s="75">
        <f t="shared" si="21"/>
        <v>1</v>
      </c>
    </row>
    <row r="110" spans="1:21" x14ac:dyDescent="0.25">
      <c r="A110" s="30">
        <f>+Hbtes_2021!B104</f>
        <v>5303</v>
      </c>
      <c r="B110" s="30" t="str">
        <f>+Hbtes_2021!C104</f>
        <v>RINCONADA</v>
      </c>
      <c r="C110" s="70">
        <v>102</v>
      </c>
      <c r="D110" s="31">
        <f>+Hbtes_2021!D104</f>
        <v>11471</v>
      </c>
      <c r="E110" s="31">
        <f t="shared" si="22"/>
        <v>611282</v>
      </c>
      <c r="F110" s="73">
        <f t="shared" si="12"/>
        <v>1</v>
      </c>
      <c r="G110" s="73">
        <f t="shared" si="13"/>
        <v>0</v>
      </c>
      <c r="H110" s="73">
        <f t="shared" si="14"/>
        <v>0</v>
      </c>
      <c r="I110" s="73">
        <f t="shared" si="15"/>
        <v>0</v>
      </c>
      <c r="J110" s="75">
        <f t="shared" si="16"/>
        <v>1</v>
      </c>
      <c r="L110" s="30">
        <f>+'Ing Percibidos_2021_SINIM'!B105</f>
        <v>7309</v>
      </c>
      <c r="M110" s="30" t="str">
        <f>+'Ing Percibidos_2021_SINIM'!C105</f>
        <v>VICHUQUÉN</v>
      </c>
      <c r="N110" s="73">
        <v>102</v>
      </c>
      <c r="O110" s="31">
        <f>+'Ing Percibidos_2021_SINIM'!D105</f>
        <v>4517831</v>
      </c>
      <c r="P110" s="74">
        <f t="shared" si="23"/>
        <v>349855188</v>
      </c>
      <c r="Q110" s="73">
        <f t="shared" si="17"/>
        <v>1</v>
      </c>
      <c r="R110" s="73">
        <f t="shared" si="18"/>
        <v>0</v>
      </c>
      <c r="S110" s="73">
        <f t="shared" si="19"/>
        <v>0</v>
      </c>
      <c r="T110" s="73">
        <f t="shared" si="20"/>
        <v>0</v>
      </c>
      <c r="U110" s="75">
        <f t="shared" si="21"/>
        <v>1</v>
      </c>
    </row>
    <row r="111" spans="1:21" x14ac:dyDescent="0.25">
      <c r="A111" s="30">
        <f>+Hbtes_2021!B105</f>
        <v>16303</v>
      </c>
      <c r="B111" s="30" t="str">
        <f>+Hbtes_2021!C105</f>
        <v>ÑIQUÉN</v>
      </c>
      <c r="C111" s="70">
        <v>103</v>
      </c>
      <c r="D111" s="31">
        <f>+Hbtes_2021!D105</f>
        <v>11565</v>
      </c>
      <c r="E111" s="31">
        <f t="shared" si="22"/>
        <v>622847</v>
      </c>
      <c r="F111" s="73">
        <f t="shared" si="12"/>
        <v>1</v>
      </c>
      <c r="G111" s="73">
        <f t="shared" si="13"/>
        <v>0</v>
      </c>
      <c r="H111" s="73">
        <f t="shared" si="14"/>
        <v>0</v>
      </c>
      <c r="I111" s="73">
        <f t="shared" si="15"/>
        <v>0</v>
      </c>
      <c r="J111" s="75">
        <f t="shared" si="16"/>
        <v>1</v>
      </c>
      <c r="L111" s="30">
        <f>+'Ing Percibidos_2021_SINIM'!B106</f>
        <v>10107</v>
      </c>
      <c r="M111" s="30" t="str">
        <f>+'Ing Percibidos_2021_SINIM'!C106</f>
        <v>LLANQUIHUE</v>
      </c>
      <c r="N111" s="73">
        <v>103</v>
      </c>
      <c r="O111" s="31">
        <f>+'Ing Percibidos_2021_SINIM'!D106</f>
        <v>4528391</v>
      </c>
      <c r="P111" s="74">
        <f t="shared" si="23"/>
        <v>354383579</v>
      </c>
      <c r="Q111" s="73">
        <f t="shared" si="17"/>
        <v>1</v>
      </c>
      <c r="R111" s="73">
        <f t="shared" si="18"/>
        <v>0</v>
      </c>
      <c r="S111" s="73">
        <f t="shared" si="19"/>
        <v>0</v>
      </c>
      <c r="T111" s="73">
        <f t="shared" si="20"/>
        <v>0</v>
      </c>
      <c r="U111" s="75">
        <f t="shared" si="21"/>
        <v>1</v>
      </c>
    </row>
    <row r="112" spans="1:21" x14ac:dyDescent="0.25">
      <c r="A112" s="30">
        <f>+Hbtes_2021!B106</f>
        <v>10304</v>
      </c>
      <c r="B112" s="30" t="str">
        <f>+Hbtes_2021!C106</f>
        <v>PUYEHUE</v>
      </c>
      <c r="C112" s="70">
        <v>104</v>
      </c>
      <c r="D112" s="31">
        <f>+Hbtes_2021!D106</f>
        <v>11800</v>
      </c>
      <c r="E112" s="31">
        <f t="shared" si="22"/>
        <v>634647</v>
      </c>
      <c r="F112" s="73">
        <f t="shared" si="12"/>
        <v>1</v>
      </c>
      <c r="G112" s="73">
        <f t="shared" si="13"/>
        <v>0</v>
      </c>
      <c r="H112" s="73">
        <f t="shared" si="14"/>
        <v>0</v>
      </c>
      <c r="I112" s="73">
        <f t="shared" si="15"/>
        <v>0</v>
      </c>
      <c r="J112" s="75">
        <f t="shared" si="16"/>
        <v>1</v>
      </c>
      <c r="L112" s="30">
        <f>+'Ing Percibidos_2021_SINIM'!B107</f>
        <v>7408</v>
      </c>
      <c r="M112" s="30" t="str">
        <f>+'Ing Percibidos_2021_SINIM'!C107</f>
        <v>YERBAS BUENAS</v>
      </c>
      <c r="N112" s="73">
        <v>104</v>
      </c>
      <c r="O112" s="31">
        <f>+'Ing Percibidos_2021_SINIM'!D107</f>
        <v>4578152</v>
      </c>
      <c r="P112" s="74">
        <f t="shared" si="23"/>
        <v>358961731</v>
      </c>
      <c r="Q112" s="73">
        <f t="shared" si="17"/>
        <v>1</v>
      </c>
      <c r="R112" s="73">
        <f t="shared" si="18"/>
        <v>0</v>
      </c>
      <c r="S112" s="73">
        <f t="shared" si="19"/>
        <v>0</v>
      </c>
      <c r="T112" s="73">
        <f t="shared" si="20"/>
        <v>0</v>
      </c>
      <c r="U112" s="75">
        <f t="shared" si="21"/>
        <v>1</v>
      </c>
    </row>
    <row r="113" spans="1:21" x14ac:dyDescent="0.25">
      <c r="A113" s="30">
        <f>+Hbtes_2021!B107</f>
        <v>4103</v>
      </c>
      <c r="B113" s="30" t="str">
        <f>+Hbtes_2021!C107</f>
        <v>ANDACOLLO</v>
      </c>
      <c r="C113" s="70">
        <v>105</v>
      </c>
      <c r="D113" s="31">
        <f>+Hbtes_2021!D107</f>
        <v>11818</v>
      </c>
      <c r="E113" s="31">
        <f t="shared" si="22"/>
        <v>646465</v>
      </c>
      <c r="F113" s="73">
        <f t="shared" si="12"/>
        <v>1</v>
      </c>
      <c r="G113" s="73">
        <f t="shared" si="13"/>
        <v>0</v>
      </c>
      <c r="H113" s="73">
        <f t="shared" si="14"/>
        <v>0</v>
      </c>
      <c r="I113" s="73">
        <f t="shared" si="15"/>
        <v>0</v>
      </c>
      <c r="J113" s="75">
        <f t="shared" si="16"/>
        <v>1</v>
      </c>
      <c r="L113" s="30">
        <f>+'Ing Percibidos_2021_SINIM'!B108</f>
        <v>6104</v>
      </c>
      <c r="M113" s="30" t="str">
        <f>+'Ing Percibidos_2021_SINIM'!C108</f>
        <v>COLTAUCO</v>
      </c>
      <c r="N113" s="73">
        <v>105</v>
      </c>
      <c r="O113" s="31">
        <f>+'Ing Percibidos_2021_SINIM'!D108</f>
        <v>4587724</v>
      </c>
      <c r="P113" s="74">
        <f t="shared" si="23"/>
        <v>363549455</v>
      </c>
      <c r="Q113" s="73">
        <f t="shared" si="17"/>
        <v>1</v>
      </c>
      <c r="R113" s="73">
        <f t="shared" si="18"/>
        <v>0</v>
      </c>
      <c r="S113" s="73">
        <f t="shared" si="19"/>
        <v>0</v>
      </c>
      <c r="T113" s="73">
        <f t="shared" si="20"/>
        <v>0</v>
      </c>
      <c r="U113" s="75">
        <f t="shared" si="21"/>
        <v>1</v>
      </c>
    </row>
    <row r="114" spans="1:21" x14ac:dyDescent="0.25">
      <c r="A114" s="30">
        <f>+Hbtes_2021!B108</f>
        <v>8104</v>
      </c>
      <c r="B114" s="30" t="str">
        <f>+Hbtes_2021!C108</f>
        <v>FLORIDA</v>
      </c>
      <c r="C114" s="70">
        <v>106</v>
      </c>
      <c r="D114" s="31">
        <f>+Hbtes_2021!D108</f>
        <v>11855</v>
      </c>
      <c r="E114" s="31">
        <f t="shared" si="22"/>
        <v>658320</v>
      </c>
      <c r="F114" s="73">
        <f t="shared" si="12"/>
        <v>1</v>
      </c>
      <c r="G114" s="73">
        <f t="shared" si="13"/>
        <v>0</v>
      </c>
      <c r="H114" s="73">
        <f t="shared" si="14"/>
        <v>0</v>
      </c>
      <c r="I114" s="73">
        <f t="shared" si="15"/>
        <v>0</v>
      </c>
      <c r="J114" s="75">
        <f t="shared" si="16"/>
        <v>1</v>
      </c>
      <c r="L114" s="30">
        <f>+'Ing Percibidos_2021_SINIM'!B109</f>
        <v>9207</v>
      </c>
      <c r="M114" s="30" t="str">
        <f>+'Ing Percibidos_2021_SINIM'!C109</f>
        <v>LUMACO</v>
      </c>
      <c r="N114" s="73">
        <v>106</v>
      </c>
      <c r="O114" s="31">
        <f>+'Ing Percibidos_2021_SINIM'!D109</f>
        <v>4634618</v>
      </c>
      <c r="P114" s="74">
        <f t="shared" si="23"/>
        <v>368184073</v>
      </c>
      <c r="Q114" s="73">
        <f t="shared" si="17"/>
        <v>1</v>
      </c>
      <c r="R114" s="73">
        <f t="shared" si="18"/>
        <v>0</v>
      </c>
      <c r="S114" s="73">
        <f t="shared" si="19"/>
        <v>0</v>
      </c>
      <c r="T114" s="73">
        <f t="shared" si="20"/>
        <v>0</v>
      </c>
      <c r="U114" s="75">
        <f t="shared" si="21"/>
        <v>1</v>
      </c>
    </row>
    <row r="115" spans="1:21" x14ac:dyDescent="0.25">
      <c r="A115" s="30">
        <f>+Hbtes_2021!B109</f>
        <v>6307</v>
      </c>
      <c r="B115" s="30" t="str">
        <f>+Hbtes_2021!C109</f>
        <v>PERALILLO</v>
      </c>
      <c r="C115" s="70">
        <v>107</v>
      </c>
      <c r="D115" s="31">
        <f>+Hbtes_2021!D109</f>
        <v>11946</v>
      </c>
      <c r="E115" s="31">
        <f t="shared" si="22"/>
        <v>670266</v>
      </c>
      <c r="F115" s="73">
        <f t="shared" si="12"/>
        <v>1</v>
      </c>
      <c r="G115" s="73">
        <f t="shared" si="13"/>
        <v>0</v>
      </c>
      <c r="H115" s="73">
        <f t="shared" si="14"/>
        <v>0</v>
      </c>
      <c r="I115" s="73">
        <f t="shared" si="15"/>
        <v>0</v>
      </c>
      <c r="J115" s="75">
        <f t="shared" si="16"/>
        <v>1</v>
      </c>
      <c r="L115" s="30">
        <f>+'Ing Percibidos_2021_SINIM'!B110</f>
        <v>9107</v>
      </c>
      <c r="M115" s="30" t="str">
        <f>+'Ing Percibidos_2021_SINIM'!C110</f>
        <v>GORBEA</v>
      </c>
      <c r="N115" s="73">
        <v>107</v>
      </c>
      <c r="O115" s="31">
        <f>+'Ing Percibidos_2021_SINIM'!D110</f>
        <v>4638690</v>
      </c>
      <c r="P115" s="74">
        <f t="shared" si="23"/>
        <v>372822763</v>
      </c>
      <c r="Q115" s="73">
        <f t="shared" si="17"/>
        <v>1</v>
      </c>
      <c r="R115" s="73">
        <f t="shared" si="18"/>
        <v>0</v>
      </c>
      <c r="S115" s="73">
        <f t="shared" si="19"/>
        <v>0</v>
      </c>
      <c r="T115" s="73">
        <f t="shared" si="20"/>
        <v>0</v>
      </c>
      <c r="U115" s="75">
        <f t="shared" si="21"/>
        <v>1</v>
      </c>
    </row>
    <row r="116" spans="1:21" x14ac:dyDescent="0.25">
      <c r="A116" s="30">
        <f>+Hbtes_2021!B110</f>
        <v>16106</v>
      </c>
      <c r="B116" s="30" t="str">
        <f>+Hbtes_2021!C110</f>
        <v>PINTO</v>
      </c>
      <c r="C116" s="70">
        <v>108</v>
      </c>
      <c r="D116" s="31">
        <f>+Hbtes_2021!D110</f>
        <v>11965</v>
      </c>
      <c r="E116" s="31">
        <f t="shared" si="22"/>
        <v>682231</v>
      </c>
      <c r="F116" s="73">
        <f t="shared" si="12"/>
        <v>1</v>
      </c>
      <c r="G116" s="73">
        <f t="shared" si="13"/>
        <v>0</v>
      </c>
      <c r="H116" s="73">
        <f t="shared" si="14"/>
        <v>0</v>
      </c>
      <c r="I116" s="73">
        <f t="shared" si="15"/>
        <v>0</v>
      </c>
      <c r="J116" s="75">
        <f t="shared" si="16"/>
        <v>1</v>
      </c>
      <c r="L116" s="30">
        <f>+'Ing Percibidos_2021_SINIM'!B111</f>
        <v>5503</v>
      </c>
      <c r="M116" s="30" t="str">
        <f>+'Ing Percibidos_2021_SINIM'!C111</f>
        <v>HIJUELAS</v>
      </c>
      <c r="N116" s="73">
        <v>108</v>
      </c>
      <c r="O116" s="31">
        <f>+'Ing Percibidos_2021_SINIM'!D111</f>
        <v>4647807</v>
      </c>
      <c r="P116" s="74">
        <f t="shared" si="23"/>
        <v>377470570</v>
      </c>
      <c r="Q116" s="73">
        <f t="shared" si="17"/>
        <v>1</v>
      </c>
      <c r="R116" s="73">
        <f t="shared" si="18"/>
        <v>0</v>
      </c>
      <c r="S116" s="73">
        <f t="shared" si="19"/>
        <v>0</v>
      </c>
      <c r="T116" s="73">
        <f t="shared" si="20"/>
        <v>0</v>
      </c>
      <c r="U116" s="75">
        <f t="shared" si="21"/>
        <v>1</v>
      </c>
    </row>
    <row r="117" spans="1:21" x14ac:dyDescent="0.25">
      <c r="A117" s="30">
        <f>+Hbtes_2021!B111</f>
        <v>5606</v>
      </c>
      <c r="B117" s="30" t="str">
        <f>+Hbtes_2021!C111</f>
        <v>SANTO DOMINGO</v>
      </c>
      <c r="C117" s="70">
        <v>109</v>
      </c>
      <c r="D117" s="31">
        <f>+Hbtes_2021!D111</f>
        <v>12126</v>
      </c>
      <c r="E117" s="31">
        <f t="shared" si="22"/>
        <v>694357</v>
      </c>
      <c r="F117" s="73">
        <f t="shared" si="12"/>
        <v>1</v>
      </c>
      <c r="G117" s="73">
        <f t="shared" si="13"/>
        <v>0</v>
      </c>
      <c r="H117" s="73">
        <f t="shared" si="14"/>
        <v>0</v>
      </c>
      <c r="I117" s="73">
        <f t="shared" si="15"/>
        <v>0</v>
      </c>
      <c r="J117" s="75">
        <f t="shared" si="16"/>
        <v>1</v>
      </c>
      <c r="L117" s="30">
        <f>+'Ing Percibidos_2021_SINIM'!B112</f>
        <v>6306</v>
      </c>
      <c r="M117" s="30" t="str">
        <f>+'Ing Percibidos_2021_SINIM'!C112</f>
        <v>PALMILLA</v>
      </c>
      <c r="N117" s="73">
        <v>109</v>
      </c>
      <c r="O117" s="31">
        <f>+'Ing Percibidos_2021_SINIM'!D112</f>
        <v>4656904</v>
      </c>
      <c r="P117" s="74">
        <f t="shared" si="23"/>
        <v>382127474</v>
      </c>
      <c r="Q117" s="73">
        <f t="shared" si="17"/>
        <v>1</v>
      </c>
      <c r="R117" s="73">
        <f t="shared" si="18"/>
        <v>0</v>
      </c>
      <c r="S117" s="73">
        <f t="shared" si="19"/>
        <v>0</v>
      </c>
      <c r="T117" s="73">
        <f t="shared" si="20"/>
        <v>0</v>
      </c>
      <c r="U117" s="75">
        <f t="shared" si="21"/>
        <v>1</v>
      </c>
    </row>
    <row r="118" spans="1:21" x14ac:dyDescent="0.25">
      <c r="A118" s="30">
        <f>+Hbtes_2021!B112</f>
        <v>13505</v>
      </c>
      <c r="B118" s="30" t="str">
        <f>+Hbtes_2021!C112</f>
        <v>SAN PEDRO</v>
      </c>
      <c r="C118" s="70">
        <v>110</v>
      </c>
      <c r="D118" s="31">
        <f>+Hbtes_2021!D112</f>
        <v>12132</v>
      </c>
      <c r="E118" s="31">
        <f t="shared" si="22"/>
        <v>706489</v>
      </c>
      <c r="F118" s="73">
        <f t="shared" si="12"/>
        <v>1</v>
      </c>
      <c r="G118" s="73">
        <f t="shared" si="13"/>
        <v>0</v>
      </c>
      <c r="H118" s="73">
        <f t="shared" si="14"/>
        <v>0</v>
      </c>
      <c r="I118" s="73">
        <f t="shared" si="15"/>
        <v>0</v>
      </c>
      <c r="J118" s="75">
        <f t="shared" si="16"/>
        <v>1</v>
      </c>
      <c r="L118" s="30">
        <f>+'Ing Percibidos_2021_SINIM'!B113</f>
        <v>3304</v>
      </c>
      <c r="M118" s="30" t="str">
        <f>+'Ing Percibidos_2021_SINIM'!C113</f>
        <v>HUASCO</v>
      </c>
      <c r="N118" s="73">
        <v>110</v>
      </c>
      <c r="O118" s="31">
        <f>+'Ing Percibidos_2021_SINIM'!D113</f>
        <v>4667709</v>
      </c>
      <c r="P118" s="74">
        <f t="shared" si="23"/>
        <v>386795183</v>
      </c>
      <c r="Q118" s="73">
        <f t="shared" si="17"/>
        <v>1</v>
      </c>
      <c r="R118" s="73">
        <f t="shared" si="18"/>
        <v>0</v>
      </c>
      <c r="S118" s="73">
        <f t="shared" si="19"/>
        <v>0</v>
      </c>
      <c r="T118" s="73">
        <f t="shared" si="20"/>
        <v>0</v>
      </c>
      <c r="U118" s="75">
        <f t="shared" si="21"/>
        <v>1</v>
      </c>
    </row>
    <row r="119" spans="1:21" x14ac:dyDescent="0.25">
      <c r="A119" s="30">
        <f>+Hbtes_2021!B113</f>
        <v>9208</v>
      </c>
      <c r="B119" s="30" t="str">
        <f>+Hbtes_2021!C113</f>
        <v>PURÉN</v>
      </c>
      <c r="C119" s="70">
        <v>111</v>
      </c>
      <c r="D119" s="31">
        <f>+Hbtes_2021!D113</f>
        <v>12167</v>
      </c>
      <c r="E119" s="31">
        <f t="shared" si="22"/>
        <v>718656</v>
      </c>
      <c r="F119" s="73">
        <f t="shared" si="12"/>
        <v>1</v>
      </c>
      <c r="G119" s="73">
        <f t="shared" si="13"/>
        <v>0</v>
      </c>
      <c r="H119" s="73">
        <f t="shared" si="14"/>
        <v>0</v>
      </c>
      <c r="I119" s="73">
        <f t="shared" si="15"/>
        <v>0</v>
      </c>
      <c r="J119" s="75">
        <f t="shared" si="16"/>
        <v>1</v>
      </c>
      <c r="L119" s="30">
        <f>+'Ing Percibidos_2021_SINIM'!B114</f>
        <v>10106</v>
      </c>
      <c r="M119" s="30" t="str">
        <f>+'Ing Percibidos_2021_SINIM'!C114</f>
        <v>LOS MUERMOS</v>
      </c>
      <c r="N119" s="73">
        <v>111</v>
      </c>
      <c r="O119" s="31">
        <f>+'Ing Percibidos_2021_SINIM'!D114</f>
        <v>4668589</v>
      </c>
      <c r="P119" s="74">
        <f t="shared" si="23"/>
        <v>391463772</v>
      </c>
      <c r="Q119" s="73">
        <f t="shared" si="17"/>
        <v>1</v>
      </c>
      <c r="R119" s="73">
        <f t="shared" si="18"/>
        <v>0</v>
      </c>
      <c r="S119" s="73">
        <f t="shared" si="19"/>
        <v>0</v>
      </c>
      <c r="T119" s="73">
        <f t="shared" si="20"/>
        <v>0</v>
      </c>
      <c r="U119" s="75">
        <f t="shared" si="21"/>
        <v>1</v>
      </c>
    </row>
    <row r="120" spans="1:21" x14ac:dyDescent="0.25">
      <c r="A120" s="30">
        <f>+Hbtes_2021!B114</f>
        <v>16201</v>
      </c>
      <c r="B120" s="30" t="str">
        <f>+Hbtes_2021!C114</f>
        <v>QUIRIHUE</v>
      </c>
      <c r="C120" s="70">
        <v>112</v>
      </c>
      <c r="D120" s="31">
        <f>+Hbtes_2021!D114</f>
        <v>12214</v>
      </c>
      <c r="E120" s="31">
        <f t="shared" si="22"/>
        <v>730870</v>
      </c>
      <c r="F120" s="73">
        <f t="shared" si="12"/>
        <v>1</v>
      </c>
      <c r="G120" s="73">
        <f t="shared" si="13"/>
        <v>0</v>
      </c>
      <c r="H120" s="73">
        <f t="shared" si="14"/>
        <v>0</v>
      </c>
      <c r="I120" s="73">
        <f t="shared" si="15"/>
        <v>0</v>
      </c>
      <c r="J120" s="75">
        <f t="shared" si="16"/>
        <v>1</v>
      </c>
      <c r="L120" s="30">
        <f>+'Ing Percibidos_2021_SINIM'!B115</f>
        <v>4302</v>
      </c>
      <c r="M120" s="30" t="str">
        <f>+'Ing Percibidos_2021_SINIM'!C115</f>
        <v>COMBARBALÁ</v>
      </c>
      <c r="N120" s="73">
        <v>112</v>
      </c>
      <c r="O120" s="31">
        <f>+'Ing Percibidos_2021_SINIM'!D115</f>
        <v>4689696</v>
      </c>
      <c r="P120" s="74">
        <f t="shared" si="23"/>
        <v>396153468</v>
      </c>
      <c r="Q120" s="73">
        <f t="shared" si="17"/>
        <v>1</v>
      </c>
      <c r="R120" s="73">
        <f t="shared" si="18"/>
        <v>0</v>
      </c>
      <c r="S120" s="73">
        <f t="shared" si="19"/>
        <v>0</v>
      </c>
      <c r="T120" s="73">
        <f t="shared" si="20"/>
        <v>0</v>
      </c>
      <c r="U120" s="75">
        <f t="shared" si="21"/>
        <v>1</v>
      </c>
    </row>
    <row r="121" spans="1:21" x14ac:dyDescent="0.25">
      <c r="A121" s="30">
        <f>+Hbtes_2021!B115</f>
        <v>16305</v>
      </c>
      <c r="B121" s="30" t="str">
        <f>+Hbtes_2021!C115</f>
        <v>SAN NICOLÁS</v>
      </c>
      <c r="C121" s="70">
        <v>113</v>
      </c>
      <c r="D121" s="31">
        <f>+Hbtes_2021!D115</f>
        <v>12261</v>
      </c>
      <c r="E121" s="31">
        <f t="shared" si="22"/>
        <v>743131</v>
      </c>
      <c r="F121" s="73">
        <f t="shared" si="12"/>
        <v>1</v>
      </c>
      <c r="G121" s="73">
        <f t="shared" si="13"/>
        <v>0</v>
      </c>
      <c r="H121" s="73">
        <f t="shared" si="14"/>
        <v>0</v>
      </c>
      <c r="I121" s="73">
        <f t="shared" si="15"/>
        <v>0</v>
      </c>
      <c r="J121" s="75">
        <f t="shared" si="16"/>
        <v>1</v>
      </c>
      <c r="L121" s="30">
        <f>+'Ing Percibidos_2021_SINIM'!B116</f>
        <v>5404</v>
      </c>
      <c r="M121" s="30" t="str">
        <f>+'Ing Percibidos_2021_SINIM'!C116</f>
        <v>PETORCA</v>
      </c>
      <c r="N121" s="73">
        <v>113</v>
      </c>
      <c r="O121" s="31">
        <f>+'Ing Percibidos_2021_SINIM'!D116</f>
        <v>4714943</v>
      </c>
      <c r="P121" s="74">
        <f t="shared" si="23"/>
        <v>400868411</v>
      </c>
      <c r="Q121" s="73">
        <f t="shared" si="17"/>
        <v>1</v>
      </c>
      <c r="R121" s="73">
        <f t="shared" si="18"/>
        <v>0</v>
      </c>
      <c r="S121" s="73">
        <f t="shared" si="19"/>
        <v>0</v>
      </c>
      <c r="T121" s="73">
        <f t="shared" si="20"/>
        <v>0</v>
      </c>
      <c r="U121" s="75">
        <f t="shared" si="21"/>
        <v>1</v>
      </c>
    </row>
    <row r="122" spans="1:21" x14ac:dyDescent="0.25">
      <c r="A122" s="30">
        <f>+Hbtes_2021!B116</f>
        <v>4304</v>
      </c>
      <c r="B122" s="30" t="str">
        <f>+Hbtes_2021!C116</f>
        <v>PUNITAQUI</v>
      </c>
      <c r="C122" s="70">
        <v>114</v>
      </c>
      <c r="D122" s="31">
        <f>+Hbtes_2021!D116</f>
        <v>12271</v>
      </c>
      <c r="E122" s="31">
        <f t="shared" si="22"/>
        <v>755402</v>
      </c>
      <c r="F122" s="73">
        <f t="shared" si="12"/>
        <v>1</v>
      </c>
      <c r="G122" s="73">
        <f t="shared" si="13"/>
        <v>0</v>
      </c>
      <c r="H122" s="73">
        <f t="shared" si="14"/>
        <v>0</v>
      </c>
      <c r="I122" s="73">
        <f t="shared" si="15"/>
        <v>0</v>
      </c>
      <c r="J122" s="75">
        <f t="shared" si="16"/>
        <v>1</v>
      </c>
      <c r="L122" s="30">
        <f>+'Ing Percibidos_2021_SINIM'!B117</f>
        <v>9121</v>
      </c>
      <c r="M122" s="30" t="str">
        <f>+'Ing Percibidos_2021_SINIM'!C117</f>
        <v>CHOLCHOL</v>
      </c>
      <c r="N122" s="73">
        <v>114</v>
      </c>
      <c r="O122" s="31">
        <f>+'Ing Percibidos_2021_SINIM'!D117</f>
        <v>4800899</v>
      </c>
      <c r="P122" s="74">
        <f t="shared" si="23"/>
        <v>405669310</v>
      </c>
      <c r="Q122" s="73">
        <f t="shared" si="17"/>
        <v>1</v>
      </c>
      <c r="R122" s="73">
        <f t="shared" si="18"/>
        <v>0</v>
      </c>
      <c r="S122" s="73">
        <f t="shared" si="19"/>
        <v>0</v>
      </c>
      <c r="T122" s="73">
        <f t="shared" si="20"/>
        <v>0</v>
      </c>
      <c r="U122" s="75">
        <f t="shared" si="21"/>
        <v>1</v>
      </c>
    </row>
    <row r="123" spans="1:21" x14ac:dyDescent="0.25">
      <c r="A123" s="30">
        <f>+Hbtes_2021!B117</f>
        <v>16104</v>
      </c>
      <c r="B123" s="30" t="str">
        <f>+Hbtes_2021!C117</f>
        <v>EL CARMEN</v>
      </c>
      <c r="C123" s="70">
        <v>115</v>
      </c>
      <c r="D123" s="31">
        <f>+Hbtes_2021!D117</f>
        <v>12307</v>
      </c>
      <c r="E123" s="31">
        <f t="shared" si="22"/>
        <v>767709</v>
      </c>
      <c r="F123" s="73">
        <f t="shared" si="12"/>
        <v>1</v>
      </c>
      <c r="G123" s="73">
        <f t="shared" si="13"/>
        <v>0</v>
      </c>
      <c r="H123" s="73">
        <f t="shared" si="14"/>
        <v>0</v>
      </c>
      <c r="I123" s="73">
        <f t="shared" si="15"/>
        <v>0</v>
      </c>
      <c r="J123" s="75">
        <f t="shared" si="16"/>
        <v>1</v>
      </c>
      <c r="L123" s="30">
        <f>+'Ing Percibidos_2021_SINIM'!B118</f>
        <v>11401</v>
      </c>
      <c r="M123" s="30" t="str">
        <f>+'Ing Percibidos_2021_SINIM'!C118</f>
        <v>CHILE CHICO</v>
      </c>
      <c r="N123" s="73">
        <v>115</v>
      </c>
      <c r="O123" s="31">
        <f>+'Ing Percibidos_2021_SINIM'!D118</f>
        <v>4826432</v>
      </c>
      <c r="P123" s="74">
        <f t="shared" si="23"/>
        <v>410495742</v>
      </c>
      <c r="Q123" s="73">
        <f t="shared" si="17"/>
        <v>1</v>
      </c>
      <c r="R123" s="73">
        <f t="shared" si="18"/>
        <v>0</v>
      </c>
      <c r="S123" s="73">
        <f t="shared" si="19"/>
        <v>0</v>
      </c>
      <c r="T123" s="73">
        <f t="shared" si="20"/>
        <v>0</v>
      </c>
      <c r="U123" s="75">
        <f t="shared" si="21"/>
        <v>1</v>
      </c>
    </row>
    <row r="124" spans="1:21" x14ac:dyDescent="0.25">
      <c r="A124" s="30">
        <f>+Hbtes_2021!B118</f>
        <v>9121</v>
      </c>
      <c r="B124" s="30" t="str">
        <f>+Hbtes_2021!C118</f>
        <v>CHOLCHOL</v>
      </c>
      <c r="C124" s="70">
        <v>116</v>
      </c>
      <c r="D124" s="31">
        <f>+Hbtes_2021!D118</f>
        <v>12427</v>
      </c>
      <c r="E124" s="31">
        <f t="shared" si="22"/>
        <v>780136</v>
      </c>
      <c r="F124" s="73">
        <f t="shared" si="12"/>
        <v>1</v>
      </c>
      <c r="G124" s="73">
        <f t="shared" si="13"/>
        <v>0</v>
      </c>
      <c r="H124" s="73">
        <f t="shared" si="14"/>
        <v>0</v>
      </c>
      <c r="I124" s="73">
        <f t="shared" si="15"/>
        <v>0</v>
      </c>
      <c r="J124" s="75">
        <f t="shared" si="16"/>
        <v>1</v>
      </c>
      <c r="L124" s="30">
        <f>+'Ing Percibidos_2021_SINIM'!B119</f>
        <v>5402</v>
      </c>
      <c r="M124" s="30" t="str">
        <f>+'Ing Percibidos_2021_SINIM'!C119</f>
        <v>CABILDO</v>
      </c>
      <c r="N124" s="73">
        <v>116</v>
      </c>
      <c r="O124" s="31">
        <f>+'Ing Percibidos_2021_SINIM'!D119</f>
        <v>4881526</v>
      </c>
      <c r="P124" s="74">
        <f t="shared" si="23"/>
        <v>415377268</v>
      </c>
      <c r="Q124" s="73">
        <f t="shared" si="17"/>
        <v>1</v>
      </c>
      <c r="R124" s="73">
        <f t="shared" si="18"/>
        <v>0</v>
      </c>
      <c r="S124" s="73">
        <f t="shared" si="19"/>
        <v>0</v>
      </c>
      <c r="T124" s="73">
        <f t="shared" si="20"/>
        <v>0</v>
      </c>
      <c r="U124" s="75">
        <f t="shared" si="21"/>
        <v>1</v>
      </c>
    </row>
    <row r="125" spans="1:21" x14ac:dyDescent="0.25">
      <c r="A125" s="30">
        <f>+Hbtes_2021!B119</f>
        <v>9106</v>
      </c>
      <c r="B125" s="30" t="str">
        <f>+Hbtes_2021!C119</f>
        <v>GALVARINO</v>
      </c>
      <c r="C125" s="70">
        <v>117</v>
      </c>
      <c r="D125" s="31">
        <f>+Hbtes_2021!D119</f>
        <v>12623</v>
      </c>
      <c r="E125" s="31">
        <f t="shared" si="22"/>
        <v>792759</v>
      </c>
      <c r="F125" s="73">
        <f t="shared" si="12"/>
        <v>1</v>
      </c>
      <c r="G125" s="73">
        <f t="shared" si="13"/>
        <v>0</v>
      </c>
      <c r="H125" s="73">
        <f t="shared" si="14"/>
        <v>0</v>
      </c>
      <c r="I125" s="73">
        <f t="shared" si="15"/>
        <v>0</v>
      </c>
      <c r="J125" s="75">
        <f t="shared" si="16"/>
        <v>1</v>
      </c>
      <c r="L125" s="30">
        <f>+'Ing Percibidos_2021_SINIM'!B120</f>
        <v>14107</v>
      </c>
      <c r="M125" s="30" t="str">
        <f>+'Ing Percibidos_2021_SINIM'!C120</f>
        <v>PAILLACO</v>
      </c>
      <c r="N125" s="73">
        <v>117</v>
      </c>
      <c r="O125" s="31">
        <f>+'Ing Percibidos_2021_SINIM'!D120</f>
        <v>4902012</v>
      </c>
      <c r="P125" s="74">
        <f t="shared" si="23"/>
        <v>420279280</v>
      </c>
      <c r="Q125" s="73">
        <f t="shared" si="17"/>
        <v>1</v>
      </c>
      <c r="R125" s="73">
        <f t="shared" si="18"/>
        <v>0</v>
      </c>
      <c r="S125" s="73">
        <f t="shared" si="19"/>
        <v>0</v>
      </c>
      <c r="T125" s="73">
        <f t="shared" si="20"/>
        <v>0</v>
      </c>
      <c r="U125" s="75">
        <f t="shared" si="21"/>
        <v>1</v>
      </c>
    </row>
    <row r="126" spans="1:21" x14ac:dyDescent="0.25">
      <c r="A126" s="30">
        <f>+Hbtes_2021!B120</f>
        <v>10104</v>
      </c>
      <c r="B126" s="30" t="str">
        <f>+Hbtes_2021!C120</f>
        <v>FRESIA</v>
      </c>
      <c r="C126" s="70">
        <v>118</v>
      </c>
      <c r="D126" s="31">
        <f>+Hbtes_2021!D120</f>
        <v>12638</v>
      </c>
      <c r="E126" s="31">
        <f t="shared" si="22"/>
        <v>805397</v>
      </c>
      <c r="F126" s="73">
        <f t="shared" si="12"/>
        <v>1</v>
      </c>
      <c r="G126" s="73">
        <f t="shared" si="13"/>
        <v>0</v>
      </c>
      <c r="H126" s="73">
        <f t="shared" si="14"/>
        <v>0</v>
      </c>
      <c r="I126" s="73">
        <f t="shared" si="15"/>
        <v>0</v>
      </c>
      <c r="J126" s="75">
        <f t="shared" si="16"/>
        <v>1</v>
      </c>
      <c r="L126" s="30">
        <f>+'Ing Percibidos_2021_SINIM'!B121</f>
        <v>7405</v>
      </c>
      <c r="M126" s="30" t="str">
        <f>+'Ing Percibidos_2021_SINIM'!C121</f>
        <v>RETIRO</v>
      </c>
      <c r="N126" s="73">
        <v>118</v>
      </c>
      <c r="O126" s="31">
        <f>+'Ing Percibidos_2021_SINIM'!D121</f>
        <v>4905421</v>
      </c>
      <c r="P126" s="74">
        <f t="shared" si="23"/>
        <v>425184701</v>
      </c>
      <c r="Q126" s="73">
        <f t="shared" si="17"/>
        <v>1</v>
      </c>
      <c r="R126" s="73">
        <f t="shared" si="18"/>
        <v>0</v>
      </c>
      <c r="S126" s="73">
        <f t="shared" si="19"/>
        <v>0</v>
      </c>
      <c r="T126" s="73">
        <f t="shared" si="20"/>
        <v>0</v>
      </c>
      <c r="U126" s="75">
        <f t="shared" si="21"/>
        <v>1</v>
      </c>
    </row>
    <row r="127" spans="1:21" x14ac:dyDescent="0.25">
      <c r="A127" s="30">
        <f>+Hbtes_2021!B121</f>
        <v>9116</v>
      </c>
      <c r="B127" s="30" t="str">
        <f>+Hbtes_2021!C121</f>
        <v>SAAVEDRA</v>
      </c>
      <c r="C127" s="70">
        <v>119</v>
      </c>
      <c r="D127" s="31">
        <f>+Hbtes_2021!D121</f>
        <v>12764</v>
      </c>
      <c r="E127" s="31">
        <f t="shared" si="22"/>
        <v>818161</v>
      </c>
      <c r="F127" s="73">
        <f t="shared" si="12"/>
        <v>1</v>
      </c>
      <c r="G127" s="73">
        <f t="shared" si="13"/>
        <v>0</v>
      </c>
      <c r="H127" s="73">
        <f t="shared" si="14"/>
        <v>0</v>
      </c>
      <c r="I127" s="73">
        <f t="shared" si="15"/>
        <v>0</v>
      </c>
      <c r="J127" s="75">
        <f t="shared" si="16"/>
        <v>1</v>
      </c>
      <c r="L127" s="30">
        <f>+'Ing Percibidos_2021_SINIM'!B122</f>
        <v>9117</v>
      </c>
      <c r="M127" s="30" t="str">
        <f>+'Ing Percibidos_2021_SINIM'!C122</f>
        <v>TEODORO SCHMIDT</v>
      </c>
      <c r="N127" s="73">
        <v>119</v>
      </c>
      <c r="O127" s="31">
        <f>+'Ing Percibidos_2021_SINIM'!D122</f>
        <v>4910005</v>
      </c>
      <c r="P127" s="74">
        <f t="shared" si="23"/>
        <v>430094706</v>
      </c>
      <c r="Q127" s="73">
        <f t="shared" si="17"/>
        <v>1</v>
      </c>
      <c r="R127" s="73">
        <f t="shared" si="18"/>
        <v>0</v>
      </c>
      <c r="S127" s="73">
        <f t="shared" si="19"/>
        <v>0</v>
      </c>
      <c r="T127" s="73">
        <f t="shared" si="20"/>
        <v>0</v>
      </c>
      <c r="U127" s="75">
        <f t="shared" si="21"/>
        <v>1</v>
      </c>
    </row>
    <row r="128" spans="1:21" x14ac:dyDescent="0.25">
      <c r="A128" s="30">
        <f>+Hbtes_2021!B122</f>
        <v>3201</v>
      </c>
      <c r="B128" s="30" t="str">
        <f>+Hbtes_2021!C122</f>
        <v>CHAÑARAL</v>
      </c>
      <c r="C128" s="70">
        <v>120</v>
      </c>
      <c r="D128" s="31">
        <f>+Hbtes_2021!D122</f>
        <v>13149</v>
      </c>
      <c r="E128" s="31">
        <f t="shared" si="22"/>
        <v>831310</v>
      </c>
      <c r="F128" s="73">
        <f t="shared" si="12"/>
        <v>1</v>
      </c>
      <c r="G128" s="73">
        <f t="shared" si="13"/>
        <v>0</v>
      </c>
      <c r="H128" s="73">
        <f t="shared" si="14"/>
        <v>0</v>
      </c>
      <c r="I128" s="73">
        <f t="shared" si="15"/>
        <v>0</v>
      </c>
      <c r="J128" s="75">
        <f t="shared" si="16"/>
        <v>1</v>
      </c>
      <c r="L128" s="30">
        <f>+'Ing Percibidos_2021_SINIM'!B123</f>
        <v>6113</v>
      </c>
      <c r="M128" s="30" t="str">
        <f>+'Ing Percibidos_2021_SINIM'!C123</f>
        <v>PICHIDEGUA</v>
      </c>
      <c r="N128" s="73">
        <v>120</v>
      </c>
      <c r="O128" s="31">
        <f>+'Ing Percibidos_2021_SINIM'!D123</f>
        <v>4910890</v>
      </c>
      <c r="P128" s="74">
        <f t="shared" si="23"/>
        <v>435005596</v>
      </c>
      <c r="Q128" s="73">
        <f t="shared" si="17"/>
        <v>1</v>
      </c>
      <c r="R128" s="73">
        <f t="shared" si="18"/>
        <v>0</v>
      </c>
      <c r="S128" s="73">
        <f t="shared" si="19"/>
        <v>0</v>
      </c>
      <c r="T128" s="73">
        <f t="shared" si="20"/>
        <v>0</v>
      </c>
      <c r="U128" s="75">
        <f t="shared" si="21"/>
        <v>1</v>
      </c>
    </row>
    <row r="129" spans="1:21" x14ac:dyDescent="0.25">
      <c r="A129" s="30">
        <f>+Hbtes_2021!B123</f>
        <v>6306</v>
      </c>
      <c r="B129" s="30" t="str">
        <f>+Hbtes_2021!C123</f>
        <v>PALMILLA</v>
      </c>
      <c r="C129" s="70">
        <v>121</v>
      </c>
      <c r="D129" s="31">
        <f>+Hbtes_2021!D123</f>
        <v>13386</v>
      </c>
      <c r="E129" s="31">
        <f t="shared" si="22"/>
        <v>844696</v>
      </c>
      <c r="F129" s="73">
        <f t="shared" si="12"/>
        <v>1</v>
      </c>
      <c r="G129" s="73">
        <f t="shared" si="13"/>
        <v>0</v>
      </c>
      <c r="H129" s="73">
        <f t="shared" si="14"/>
        <v>0</v>
      </c>
      <c r="I129" s="73">
        <f t="shared" si="15"/>
        <v>0</v>
      </c>
      <c r="J129" s="75">
        <f t="shared" si="16"/>
        <v>1</v>
      </c>
      <c r="L129" s="30">
        <f>+'Ing Percibidos_2021_SINIM'!B124</f>
        <v>5304</v>
      </c>
      <c r="M129" s="30" t="str">
        <f>+'Ing Percibidos_2021_SINIM'!C124</f>
        <v>SAN ESTEBAN</v>
      </c>
      <c r="N129" s="73">
        <v>121</v>
      </c>
      <c r="O129" s="31">
        <f>+'Ing Percibidos_2021_SINIM'!D124</f>
        <v>5019649</v>
      </c>
      <c r="P129" s="74">
        <f t="shared" si="23"/>
        <v>440025245</v>
      </c>
      <c r="Q129" s="73">
        <f t="shared" si="17"/>
        <v>1</v>
      </c>
      <c r="R129" s="73">
        <f t="shared" si="18"/>
        <v>0</v>
      </c>
      <c r="S129" s="73">
        <f t="shared" si="19"/>
        <v>0</v>
      </c>
      <c r="T129" s="73">
        <f t="shared" si="20"/>
        <v>0</v>
      </c>
      <c r="U129" s="75">
        <f t="shared" si="21"/>
        <v>1</v>
      </c>
    </row>
    <row r="130" spans="1:21" x14ac:dyDescent="0.25">
      <c r="A130" s="30">
        <f>+Hbtes_2021!B124</f>
        <v>2104</v>
      </c>
      <c r="B130" s="30" t="str">
        <f>+Hbtes_2021!C124</f>
        <v>TALTAL</v>
      </c>
      <c r="C130" s="70">
        <v>122</v>
      </c>
      <c r="D130" s="31">
        <f>+Hbtes_2021!D124</f>
        <v>13806</v>
      </c>
      <c r="E130" s="31">
        <f t="shared" si="22"/>
        <v>858502</v>
      </c>
      <c r="F130" s="73">
        <f t="shared" si="12"/>
        <v>1</v>
      </c>
      <c r="G130" s="73">
        <f t="shared" si="13"/>
        <v>0</v>
      </c>
      <c r="H130" s="73">
        <f t="shared" si="14"/>
        <v>0</v>
      </c>
      <c r="I130" s="73">
        <f t="shared" si="15"/>
        <v>0</v>
      </c>
      <c r="J130" s="75">
        <f t="shared" si="16"/>
        <v>1</v>
      </c>
      <c r="L130" s="30">
        <f>+'Ing Percibidos_2021_SINIM'!B125</f>
        <v>5803</v>
      </c>
      <c r="M130" s="30" t="str">
        <f>+'Ing Percibidos_2021_SINIM'!C125</f>
        <v>OLMUÉ</v>
      </c>
      <c r="N130" s="73">
        <v>122</v>
      </c>
      <c r="O130" s="31">
        <f>+'Ing Percibidos_2021_SINIM'!D125</f>
        <v>5032446</v>
      </c>
      <c r="P130" s="74">
        <f t="shared" si="23"/>
        <v>445057691</v>
      </c>
      <c r="Q130" s="73">
        <f t="shared" si="17"/>
        <v>1</v>
      </c>
      <c r="R130" s="73">
        <f t="shared" si="18"/>
        <v>0</v>
      </c>
      <c r="S130" s="73">
        <f t="shared" si="19"/>
        <v>0</v>
      </c>
      <c r="T130" s="73">
        <f t="shared" si="20"/>
        <v>0</v>
      </c>
      <c r="U130" s="75">
        <f t="shared" si="21"/>
        <v>1</v>
      </c>
    </row>
    <row r="131" spans="1:21" x14ac:dyDescent="0.25">
      <c r="A131" s="30">
        <f>+Hbtes_2021!B125</f>
        <v>4302</v>
      </c>
      <c r="B131" s="30" t="str">
        <f>+Hbtes_2021!C125</f>
        <v>COMBARBALÁ</v>
      </c>
      <c r="C131" s="70">
        <v>123</v>
      </c>
      <c r="D131" s="31">
        <f>+Hbtes_2021!D125</f>
        <v>13893</v>
      </c>
      <c r="E131" s="31">
        <f t="shared" si="22"/>
        <v>872395</v>
      </c>
      <c r="F131" s="73">
        <f t="shared" si="12"/>
        <v>1</v>
      </c>
      <c r="G131" s="73">
        <f t="shared" si="13"/>
        <v>0</v>
      </c>
      <c r="H131" s="73">
        <f t="shared" si="14"/>
        <v>0</v>
      </c>
      <c r="I131" s="73">
        <f t="shared" si="15"/>
        <v>0</v>
      </c>
      <c r="J131" s="75">
        <f t="shared" si="16"/>
        <v>1</v>
      </c>
      <c r="L131" s="30">
        <f>+'Ing Percibidos_2021_SINIM'!B126</f>
        <v>9205</v>
      </c>
      <c r="M131" s="30" t="str">
        <f>+'Ing Percibidos_2021_SINIM'!C126</f>
        <v>LONQUIMAY</v>
      </c>
      <c r="N131" s="73">
        <v>123</v>
      </c>
      <c r="O131" s="31">
        <f>+'Ing Percibidos_2021_SINIM'!D126</f>
        <v>5059798</v>
      </c>
      <c r="P131" s="74">
        <f t="shared" si="23"/>
        <v>450117489</v>
      </c>
      <c r="Q131" s="73">
        <f t="shared" si="17"/>
        <v>1</v>
      </c>
      <c r="R131" s="73">
        <f t="shared" si="18"/>
        <v>0</v>
      </c>
      <c r="S131" s="73">
        <f t="shared" si="19"/>
        <v>0</v>
      </c>
      <c r="T131" s="73">
        <f t="shared" si="20"/>
        <v>0</v>
      </c>
      <c r="U131" s="75">
        <f t="shared" si="21"/>
        <v>1</v>
      </c>
    </row>
    <row r="132" spans="1:21" x14ac:dyDescent="0.25">
      <c r="A132" s="30">
        <f>+Hbtes_2021!B126</f>
        <v>6114</v>
      </c>
      <c r="B132" s="30" t="str">
        <f>+Hbtes_2021!C126</f>
        <v>QUINTA DE TILCOCO</v>
      </c>
      <c r="C132" s="70">
        <v>124</v>
      </c>
      <c r="D132" s="31">
        <f>+Hbtes_2021!D126</f>
        <v>13995</v>
      </c>
      <c r="E132" s="31">
        <f t="shared" si="22"/>
        <v>886390</v>
      </c>
      <c r="F132" s="73">
        <f t="shared" si="12"/>
        <v>1</v>
      </c>
      <c r="G132" s="73">
        <f t="shared" si="13"/>
        <v>0</v>
      </c>
      <c r="H132" s="73">
        <f t="shared" si="14"/>
        <v>0</v>
      </c>
      <c r="I132" s="73">
        <f t="shared" si="15"/>
        <v>0</v>
      </c>
      <c r="J132" s="75">
        <f t="shared" si="16"/>
        <v>1</v>
      </c>
      <c r="L132" s="30">
        <f>+'Ing Percibidos_2021_SINIM'!B127</f>
        <v>13502</v>
      </c>
      <c r="M132" s="30" t="str">
        <f>+'Ing Percibidos_2021_SINIM'!C127</f>
        <v>ALHUÉ</v>
      </c>
      <c r="N132" s="73">
        <v>124</v>
      </c>
      <c r="O132" s="31">
        <f>+'Ing Percibidos_2021_SINIM'!D127</f>
        <v>5092192</v>
      </c>
      <c r="P132" s="74">
        <f t="shared" si="23"/>
        <v>455209681</v>
      </c>
      <c r="Q132" s="73">
        <f t="shared" si="17"/>
        <v>1</v>
      </c>
      <c r="R132" s="73">
        <f t="shared" si="18"/>
        <v>0</v>
      </c>
      <c r="S132" s="73">
        <f t="shared" si="19"/>
        <v>0</v>
      </c>
      <c r="T132" s="73">
        <f t="shared" si="20"/>
        <v>0</v>
      </c>
      <c r="U132" s="75">
        <f t="shared" si="21"/>
        <v>1</v>
      </c>
    </row>
    <row r="133" spans="1:21" x14ac:dyDescent="0.25">
      <c r="A133" s="30">
        <f>+Hbtes_2021!B127</f>
        <v>6109</v>
      </c>
      <c r="B133" s="30" t="str">
        <f>+Hbtes_2021!C127</f>
        <v>MALLOA</v>
      </c>
      <c r="C133" s="70">
        <v>125</v>
      </c>
      <c r="D133" s="31">
        <f>+Hbtes_2021!D127</f>
        <v>14213</v>
      </c>
      <c r="E133" s="31">
        <f t="shared" si="22"/>
        <v>900603</v>
      </c>
      <c r="F133" s="73">
        <f t="shared" si="12"/>
        <v>1</v>
      </c>
      <c r="G133" s="73">
        <f t="shared" si="13"/>
        <v>0</v>
      </c>
      <c r="H133" s="73">
        <f t="shared" si="14"/>
        <v>0</v>
      </c>
      <c r="I133" s="73">
        <f t="shared" si="15"/>
        <v>0</v>
      </c>
      <c r="J133" s="75">
        <f t="shared" si="16"/>
        <v>1</v>
      </c>
      <c r="L133" s="30">
        <f>+'Ing Percibidos_2021_SINIM'!B128</f>
        <v>14104</v>
      </c>
      <c r="M133" s="30" t="str">
        <f>+'Ing Percibidos_2021_SINIM'!C128</f>
        <v>LOS LAGOS</v>
      </c>
      <c r="N133" s="73">
        <v>125</v>
      </c>
      <c r="O133" s="31">
        <f>+'Ing Percibidos_2021_SINIM'!D128</f>
        <v>5167115</v>
      </c>
      <c r="P133" s="74">
        <f t="shared" si="23"/>
        <v>460376796</v>
      </c>
      <c r="Q133" s="73">
        <f t="shared" si="17"/>
        <v>1</v>
      </c>
      <c r="R133" s="73">
        <f t="shared" si="18"/>
        <v>0</v>
      </c>
      <c r="S133" s="73">
        <f t="shared" si="19"/>
        <v>0</v>
      </c>
      <c r="T133" s="73">
        <f t="shared" si="20"/>
        <v>0</v>
      </c>
      <c r="U133" s="75">
        <f t="shared" si="21"/>
        <v>1</v>
      </c>
    </row>
    <row r="134" spans="1:21" x14ac:dyDescent="0.25">
      <c r="A134" s="30">
        <f>+Hbtes_2021!B128</f>
        <v>10305</v>
      </c>
      <c r="B134" s="30" t="str">
        <f>+Hbtes_2021!C128</f>
        <v>RÍO NEGRO</v>
      </c>
      <c r="C134" s="70">
        <v>126</v>
      </c>
      <c r="D134" s="31">
        <f>+Hbtes_2021!D128</f>
        <v>14229</v>
      </c>
      <c r="E134" s="31">
        <f t="shared" si="22"/>
        <v>914832</v>
      </c>
      <c r="F134" s="73">
        <f t="shared" si="12"/>
        <v>1</v>
      </c>
      <c r="G134" s="73">
        <f t="shared" si="13"/>
        <v>0</v>
      </c>
      <c r="H134" s="73">
        <f t="shared" si="14"/>
        <v>0</v>
      </c>
      <c r="I134" s="73">
        <f t="shared" si="15"/>
        <v>0</v>
      </c>
      <c r="J134" s="75">
        <f t="shared" si="16"/>
        <v>1</v>
      </c>
      <c r="L134" s="30">
        <f>+'Ing Percibidos_2021_SINIM'!B129</f>
        <v>8109</v>
      </c>
      <c r="M134" s="30" t="str">
        <f>+'Ing Percibidos_2021_SINIM'!C129</f>
        <v>SANTA JUANA</v>
      </c>
      <c r="N134" s="73">
        <v>126</v>
      </c>
      <c r="O134" s="31">
        <f>+'Ing Percibidos_2021_SINIM'!D129</f>
        <v>5207424</v>
      </c>
      <c r="P134" s="74">
        <f t="shared" si="23"/>
        <v>465584220</v>
      </c>
      <c r="Q134" s="73">
        <f t="shared" si="17"/>
        <v>1</v>
      </c>
      <c r="R134" s="73">
        <f t="shared" si="18"/>
        <v>0</v>
      </c>
      <c r="S134" s="73">
        <f t="shared" si="19"/>
        <v>0</v>
      </c>
      <c r="T134" s="73">
        <f t="shared" si="20"/>
        <v>0</v>
      </c>
      <c r="U134" s="75">
        <f t="shared" si="21"/>
        <v>1</v>
      </c>
    </row>
    <row r="135" spans="1:21" x14ac:dyDescent="0.25">
      <c r="A135" s="30">
        <f>+Hbtes_2021!B129</f>
        <v>6102</v>
      </c>
      <c r="B135" s="30" t="str">
        <f>+Hbtes_2021!C129</f>
        <v>CODEGUA</v>
      </c>
      <c r="C135" s="70">
        <v>127</v>
      </c>
      <c r="D135" s="31">
        <f>+Hbtes_2021!D129</f>
        <v>14247</v>
      </c>
      <c r="E135" s="31">
        <f t="shared" si="22"/>
        <v>929079</v>
      </c>
      <c r="F135" s="73">
        <f t="shared" si="12"/>
        <v>1</v>
      </c>
      <c r="G135" s="73">
        <f t="shared" si="13"/>
        <v>0</v>
      </c>
      <c r="H135" s="73">
        <f t="shared" si="14"/>
        <v>0</v>
      </c>
      <c r="I135" s="73">
        <f t="shared" si="15"/>
        <v>0</v>
      </c>
      <c r="J135" s="75">
        <f t="shared" si="16"/>
        <v>1</v>
      </c>
      <c r="L135" s="30">
        <f>+'Ing Percibidos_2021_SINIM'!B130</f>
        <v>16203</v>
      </c>
      <c r="M135" s="30" t="str">
        <f>+'Ing Percibidos_2021_SINIM'!C130</f>
        <v>COELEMU</v>
      </c>
      <c r="N135" s="73">
        <v>127</v>
      </c>
      <c r="O135" s="31">
        <f>+'Ing Percibidos_2021_SINIM'!D130</f>
        <v>5323103</v>
      </c>
      <c r="P135" s="74">
        <f t="shared" si="23"/>
        <v>470907323</v>
      </c>
      <c r="Q135" s="73">
        <f t="shared" si="17"/>
        <v>1</v>
      </c>
      <c r="R135" s="73">
        <f t="shared" si="18"/>
        <v>0</v>
      </c>
      <c r="S135" s="73">
        <f t="shared" si="19"/>
        <v>0</v>
      </c>
      <c r="T135" s="73">
        <f t="shared" si="20"/>
        <v>0</v>
      </c>
      <c r="U135" s="75">
        <f t="shared" si="21"/>
        <v>1</v>
      </c>
    </row>
    <row r="136" spans="1:21" x14ac:dyDescent="0.25">
      <c r="A136" s="30">
        <f>+Hbtes_2021!B130</f>
        <v>3202</v>
      </c>
      <c r="B136" s="30" t="str">
        <f>+Hbtes_2021!C130</f>
        <v>DIEGO DE ALMAGRO</v>
      </c>
      <c r="C136" s="70">
        <v>128</v>
      </c>
      <c r="D136" s="31">
        <f>+Hbtes_2021!D130</f>
        <v>14258</v>
      </c>
      <c r="E136" s="31">
        <f t="shared" si="22"/>
        <v>943337</v>
      </c>
      <c r="F136" s="73">
        <f t="shared" si="12"/>
        <v>1</v>
      </c>
      <c r="G136" s="73">
        <f t="shared" si="13"/>
        <v>0</v>
      </c>
      <c r="H136" s="73">
        <f t="shared" si="14"/>
        <v>0</v>
      </c>
      <c r="I136" s="73">
        <f t="shared" si="15"/>
        <v>0</v>
      </c>
      <c r="J136" s="75">
        <f t="shared" si="16"/>
        <v>1</v>
      </c>
      <c r="L136" s="30">
        <f>+'Ing Percibidos_2021_SINIM'!B131</f>
        <v>10303</v>
      </c>
      <c r="M136" s="30" t="str">
        <f>+'Ing Percibidos_2021_SINIM'!C131</f>
        <v>PURRANQUE</v>
      </c>
      <c r="N136" s="73">
        <v>128</v>
      </c>
      <c r="O136" s="31">
        <f>+'Ing Percibidos_2021_SINIM'!D131</f>
        <v>5326787</v>
      </c>
      <c r="P136" s="74">
        <f t="shared" si="23"/>
        <v>476234110</v>
      </c>
      <c r="Q136" s="73">
        <f t="shared" si="17"/>
        <v>1</v>
      </c>
      <c r="R136" s="73">
        <f t="shared" si="18"/>
        <v>0</v>
      </c>
      <c r="S136" s="73">
        <f t="shared" si="19"/>
        <v>0</v>
      </c>
      <c r="T136" s="73">
        <f t="shared" si="20"/>
        <v>0</v>
      </c>
      <c r="U136" s="75">
        <f t="shared" si="21"/>
        <v>1</v>
      </c>
    </row>
    <row r="137" spans="1:21" x14ac:dyDescent="0.25">
      <c r="A137" s="30">
        <f>+Hbtes_2021!B131</f>
        <v>3103</v>
      </c>
      <c r="B137" s="30" t="str">
        <f>+Hbtes_2021!C131</f>
        <v>TIERRA AMARILLA</v>
      </c>
      <c r="C137" s="70">
        <v>129</v>
      </c>
      <c r="D137" s="31">
        <f>+Hbtes_2021!D131</f>
        <v>14374</v>
      </c>
      <c r="E137" s="31">
        <f t="shared" si="22"/>
        <v>957711</v>
      </c>
      <c r="F137" s="73">
        <f t="shared" si="12"/>
        <v>1</v>
      </c>
      <c r="G137" s="73">
        <f t="shared" si="13"/>
        <v>0</v>
      </c>
      <c r="H137" s="73">
        <f t="shared" si="14"/>
        <v>0</v>
      </c>
      <c r="I137" s="73">
        <f t="shared" si="15"/>
        <v>0</v>
      </c>
      <c r="J137" s="75">
        <f t="shared" si="16"/>
        <v>1</v>
      </c>
      <c r="L137" s="30">
        <f>+'Ing Percibidos_2021_SINIM'!B132</f>
        <v>7302</v>
      </c>
      <c r="M137" s="30" t="str">
        <f>+'Ing Percibidos_2021_SINIM'!C132</f>
        <v>HUALAÑÉ</v>
      </c>
      <c r="N137" s="73">
        <v>129</v>
      </c>
      <c r="O137" s="31">
        <f>+'Ing Percibidos_2021_SINIM'!D132</f>
        <v>5329126</v>
      </c>
      <c r="P137" s="74">
        <f t="shared" si="23"/>
        <v>481563236</v>
      </c>
      <c r="Q137" s="73">
        <f t="shared" si="17"/>
        <v>1</v>
      </c>
      <c r="R137" s="73">
        <f t="shared" si="18"/>
        <v>0</v>
      </c>
      <c r="S137" s="73">
        <f t="shared" si="19"/>
        <v>0</v>
      </c>
      <c r="T137" s="73">
        <f t="shared" si="20"/>
        <v>0</v>
      </c>
      <c r="U137" s="75">
        <f t="shared" si="21"/>
        <v>1</v>
      </c>
    </row>
    <row r="138" spans="1:21" x14ac:dyDescent="0.25">
      <c r="A138" s="30">
        <f>+Hbtes_2021!B132</f>
        <v>5605</v>
      </c>
      <c r="B138" s="30" t="str">
        <f>+Hbtes_2021!C132</f>
        <v>EL TABO</v>
      </c>
      <c r="C138" s="70">
        <v>130</v>
      </c>
      <c r="D138" s="31">
        <f>+Hbtes_2021!D132</f>
        <v>14587</v>
      </c>
      <c r="E138" s="31">
        <f t="shared" si="22"/>
        <v>972298</v>
      </c>
      <c r="F138" s="73">
        <f t="shared" ref="F138:F201" si="24">IF(E138&lt;=$F$6,1,0)</f>
        <v>1</v>
      </c>
      <c r="G138" s="73">
        <f t="shared" ref="G138:G201" si="25">IF(AND(E138&gt;=$G$5,E138&lt;=$G$6),2,0)</f>
        <v>0</v>
      </c>
      <c r="H138" s="73">
        <f t="shared" ref="H138:H201" si="26">IF(AND(E138&gt;=$H$5,E138&lt;=$H$6),3,0)</f>
        <v>0</v>
      </c>
      <c r="I138" s="73">
        <f t="shared" ref="I138:I201" si="27">IF(AND(E138&gt;=$I$5,E138&lt;=$I$6),4,0)</f>
        <v>0</v>
      </c>
      <c r="J138" s="75">
        <f t="shared" ref="J138:J201" si="28">SUM(F138:I138)</f>
        <v>1</v>
      </c>
      <c r="L138" s="30">
        <f>+'Ing Percibidos_2021_SINIM'!B133</f>
        <v>7306</v>
      </c>
      <c r="M138" s="30" t="str">
        <f>+'Ing Percibidos_2021_SINIM'!C133</f>
        <v>ROMERAL</v>
      </c>
      <c r="N138" s="73">
        <v>130</v>
      </c>
      <c r="O138" s="31">
        <f>+'Ing Percibidos_2021_SINIM'!D133</f>
        <v>5370852</v>
      </c>
      <c r="P138" s="74">
        <f t="shared" si="23"/>
        <v>486934088</v>
      </c>
      <c r="Q138" s="73">
        <f t="shared" ref="Q138:Q201" si="29">IF(P138&lt;=$Q$6,1,0)</f>
        <v>1</v>
      </c>
      <c r="R138" s="73">
        <f t="shared" ref="R138:R201" si="30">IF(AND(P138&gt;=$R$5,P138&lt;=$R$6),2,0)</f>
        <v>0</v>
      </c>
      <c r="S138" s="73">
        <f t="shared" ref="S138:S201" si="31">IF(AND(P138&gt;=$S$5,P138&lt;=$S$6),3,0)</f>
        <v>0</v>
      </c>
      <c r="T138" s="73">
        <f t="shared" ref="T138:T201" si="32">IF(AND(P138&gt;=$T$5,P138&lt;=$T$6),4,0)</f>
        <v>0</v>
      </c>
      <c r="U138" s="75">
        <f t="shared" ref="U138:U201" si="33">SUM(Q138:T138)</f>
        <v>1</v>
      </c>
    </row>
    <row r="139" spans="1:21" x14ac:dyDescent="0.25">
      <c r="A139" s="30">
        <f>+Hbtes_2021!B133</f>
        <v>8311</v>
      </c>
      <c r="B139" s="30" t="str">
        <f>+Hbtes_2021!C133</f>
        <v>SANTA BÁRBARA</v>
      </c>
      <c r="C139" s="70">
        <v>131</v>
      </c>
      <c r="D139" s="31">
        <f>+Hbtes_2021!D133</f>
        <v>14625</v>
      </c>
      <c r="E139" s="31">
        <f t="shared" ref="E139:E202" si="34">+E138+D139</f>
        <v>986923</v>
      </c>
      <c r="F139" s="73">
        <f t="shared" si="24"/>
        <v>1</v>
      </c>
      <c r="G139" s="73">
        <f t="shared" si="25"/>
        <v>0</v>
      </c>
      <c r="H139" s="73">
        <f t="shared" si="26"/>
        <v>0</v>
      </c>
      <c r="I139" s="73">
        <f t="shared" si="27"/>
        <v>0</v>
      </c>
      <c r="J139" s="75">
        <f t="shared" si="28"/>
        <v>1</v>
      </c>
      <c r="L139" s="30">
        <f>+'Ing Percibidos_2021_SINIM'!B134</f>
        <v>7303</v>
      </c>
      <c r="M139" s="30" t="str">
        <f>+'Ing Percibidos_2021_SINIM'!C134</f>
        <v>LICANTÉN</v>
      </c>
      <c r="N139" s="73">
        <v>131</v>
      </c>
      <c r="O139" s="31">
        <f>+'Ing Percibidos_2021_SINIM'!D134</f>
        <v>5374819</v>
      </c>
      <c r="P139" s="74">
        <f t="shared" ref="P139:P202" si="35">+P138+O139</f>
        <v>492308907</v>
      </c>
      <c r="Q139" s="73">
        <f t="shared" si="29"/>
        <v>1</v>
      </c>
      <c r="R139" s="73">
        <f t="shared" si="30"/>
        <v>0</v>
      </c>
      <c r="S139" s="73">
        <f t="shared" si="31"/>
        <v>0</v>
      </c>
      <c r="T139" s="73">
        <f t="shared" si="32"/>
        <v>0</v>
      </c>
      <c r="U139" s="75">
        <f t="shared" si="33"/>
        <v>1</v>
      </c>
    </row>
    <row r="140" spans="1:21" x14ac:dyDescent="0.25">
      <c r="A140" s="30">
        <f>+Hbtes_2021!B134</f>
        <v>6111</v>
      </c>
      <c r="B140" s="30" t="str">
        <f>+Hbtes_2021!C134</f>
        <v>OLIVAR</v>
      </c>
      <c r="C140" s="70">
        <v>132</v>
      </c>
      <c r="D140" s="31">
        <f>+Hbtes_2021!D134</f>
        <v>14736</v>
      </c>
      <c r="E140" s="31">
        <f t="shared" si="34"/>
        <v>1001659</v>
      </c>
      <c r="F140" s="73">
        <f t="shared" si="24"/>
        <v>1</v>
      </c>
      <c r="G140" s="73">
        <f t="shared" si="25"/>
        <v>0</v>
      </c>
      <c r="H140" s="73">
        <f t="shared" si="26"/>
        <v>0</v>
      </c>
      <c r="I140" s="73">
        <f t="shared" si="27"/>
        <v>0</v>
      </c>
      <c r="J140" s="75">
        <f t="shared" si="28"/>
        <v>1</v>
      </c>
      <c r="L140" s="30">
        <f>+'Ing Percibidos_2021_SINIM'!B135</f>
        <v>5703</v>
      </c>
      <c r="M140" s="30" t="str">
        <f>+'Ing Percibidos_2021_SINIM'!C135</f>
        <v>LLAILLAY</v>
      </c>
      <c r="N140" s="73">
        <v>132</v>
      </c>
      <c r="O140" s="31">
        <f>+'Ing Percibidos_2021_SINIM'!D135</f>
        <v>5394037</v>
      </c>
      <c r="P140" s="74">
        <f t="shared" si="35"/>
        <v>497702944</v>
      </c>
      <c r="Q140" s="73">
        <f t="shared" si="29"/>
        <v>1</v>
      </c>
      <c r="R140" s="73">
        <f t="shared" si="30"/>
        <v>0</v>
      </c>
      <c r="S140" s="73">
        <f t="shared" si="31"/>
        <v>0</v>
      </c>
      <c r="T140" s="73">
        <f t="shared" si="32"/>
        <v>0</v>
      </c>
      <c r="U140" s="75">
        <f t="shared" si="33"/>
        <v>1</v>
      </c>
    </row>
    <row r="141" spans="1:21" x14ac:dyDescent="0.25">
      <c r="A141" s="30">
        <f>+Hbtes_2021!B135</f>
        <v>8109</v>
      </c>
      <c r="B141" s="30" t="str">
        <f>+Hbtes_2021!C135</f>
        <v>SANTA JUANA</v>
      </c>
      <c r="C141" s="70">
        <v>133</v>
      </c>
      <c r="D141" s="31">
        <f>+Hbtes_2021!D135</f>
        <v>14819</v>
      </c>
      <c r="E141" s="31">
        <f t="shared" si="34"/>
        <v>1016478</v>
      </c>
      <c r="F141" s="73">
        <f t="shared" si="24"/>
        <v>1</v>
      </c>
      <c r="G141" s="73">
        <f t="shared" si="25"/>
        <v>0</v>
      </c>
      <c r="H141" s="73">
        <f t="shared" si="26"/>
        <v>0</v>
      </c>
      <c r="I141" s="73">
        <f t="shared" si="27"/>
        <v>0</v>
      </c>
      <c r="J141" s="75">
        <f t="shared" si="28"/>
        <v>1</v>
      </c>
      <c r="L141" s="30">
        <f>+'Ing Percibidos_2021_SINIM'!B136</f>
        <v>9116</v>
      </c>
      <c r="M141" s="30" t="str">
        <f>+'Ing Percibidos_2021_SINIM'!C136</f>
        <v>SAAVEDRA</v>
      </c>
      <c r="N141" s="73">
        <v>133</v>
      </c>
      <c r="O141" s="31">
        <f>+'Ing Percibidos_2021_SINIM'!D136</f>
        <v>5400652</v>
      </c>
      <c r="P141" s="74">
        <f t="shared" si="35"/>
        <v>503103596</v>
      </c>
      <c r="Q141" s="73">
        <f t="shared" si="29"/>
        <v>1</v>
      </c>
      <c r="R141" s="73">
        <f t="shared" si="30"/>
        <v>0</v>
      </c>
      <c r="S141" s="73">
        <f t="shared" si="31"/>
        <v>0</v>
      </c>
      <c r="T141" s="73">
        <f t="shared" si="32"/>
        <v>0</v>
      </c>
      <c r="U141" s="75">
        <f t="shared" si="33"/>
        <v>1</v>
      </c>
    </row>
    <row r="142" spans="1:21" x14ac:dyDescent="0.25">
      <c r="A142" s="30">
        <f>+Hbtes_2021!B136</f>
        <v>7108</v>
      </c>
      <c r="B142" s="30" t="str">
        <f>+Hbtes_2021!C136</f>
        <v>RÍO CLARO</v>
      </c>
      <c r="C142" s="70">
        <v>134</v>
      </c>
      <c r="D142" s="31">
        <f>+Hbtes_2021!D136</f>
        <v>14859</v>
      </c>
      <c r="E142" s="31">
        <f t="shared" si="34"/>
        <v>1031337</v>
      </c>
      <c r="F142" s="73">
        <f t="shared" si="24"/>
        <v>1</v>
      </c>
      <c r="G142" s="73">
        <f t="shared" si="25"/>
        <v>0</v>
      </c>
      <c r="H142" s="73">
        <f t="shared" si="26"/>
        <v>0</v>
      </c>
      <c r="I142" s="73">
        <f t="shared" si="27"/>
        <v>0</v>
      </c>
      <c r="J142" s="75">
        <f t="shared" si="28"/>
        <v>1</v>
      </c>
      <c r="L142" s="30">
        <f>+'Ing Percibidos_2021_SINIM'!B137</f>
        <v>2302</v>
      </c>
      <c r="M142" s="30" t="str">
        <f>+'Ing Percibidos_2021_SINIM'!C137</f>
        <v>MARÍA ELENA</v>
      </c>
      <c r="N142" s="73">
        <v>134</v>
      </c>
      <c r="O142" s="31">
        <f>+'Ing Percibidos_2021_SINIM'!D137</f>
        <v>5421629</v>
      </c>
      <c r="P142" s="74">
        <f t="shared" si="35"/>
        <v>508525225</v>
      </c>
      <c r="Q142" s="73">
        <f t="shared" si="29"/>
        <v>1</v>
      </c>
      <c r="R142" s="73">
        <f t="shared" si="30"/>
        <v>0</v>
      </c>
      <c r="S142" s="73">
        <f t="shared" si="31"/>
        <v>0</v>
      </c>
      <c r="T142" s="73">
        <f t="shared" si="32"/>
        <v>0</v>
      </c>
      <c r="U142" s="75">
        <f t="shared" si="33"/>
        <v>1</v>
      </c>
    </row>
    <row r="143" spans="1:21" x14ac:dyDescent="0.25">
      <c r="A143" s="30">
        <f>+Hbtes_2021!B137</f>
        <v>10108</v>
      </c>
      <c r="B143" s="30" t="str">
        <f>+Hbtes_2021!C137</f>
        <v>MAULLÍN</v>
      </c>
      <c r="C143" s="70">
        <v>135</v>
      </c>
      <c r="D143" s="31">
        <f>+Hbtes_2021!D137</f>
        <v>14859</v>
      </c>
      <c r="E143" s="31">
        <f t="shared" si="34"/>
        <v>1046196</v>
      </c>
      <c r="F143" s="73">
        <f t="shared" si="24"/>
        <v>1</v>
      </c>
      <c r="G143" s="73">
        <f t="shared" si="25"/>
        <v>0</v>
      </c>
      <c r="H143" s="73">
        <f t="shared" si="26"/>
        <v>0</v>
      </c>
      <c r="I143" s="73">
        <f t="shared" si="27"/>
        <v>0</v>
      </c>
      <c r="J143" s="75">
        <f t="shared" si="28"/>
        <v>1</v>
      </c>
      <c r="L143" s="30">
        <f>+'Ing Percibidos_2021_SINIM'!B138</f>
        <v>16109</v>
      </c>
      <c r="M143" s="30" t="str">
        <f>+'Ing Percibidos_2021_SINIM'!C138</f>
        <v>YUNGAY</v>
      </c>
      <c r="N143" s="73">
        <v>135</v>
      </c>
      <c r="O143" s="31">
        <f>+'Ing Percibidos_2021_SINIM'!D138</f>
        <v>5473430</v>
      </c>
      <c r="P143" s="74">
        <f t="shared" si="35"/>
        <v>513998655</v>
      </c>
      <c r="Q143" s="73">
        <f t="shared" si="29"/>
        <v>1</v>
      </c>
      <c r="R143" s="73">
        <f t="shared" si="30"/>
        <v>0</v>
      </c>
      <c r="S143" s="73">
        <f t="shared" si="31"/>
        <v>0</v>
      </c>
      <c r="T143" s="73">
        <f t="shared" si="32"/>
        <v>0</v>
      </c>
      <c r="U143" s="75">
        <f t="shared" si="33"/>
        <v>1</v>
      </c>
    </row>
    <row r="144" spans="1:21" x14ac:dyDescent="0.25">
      <c r="A144" s="30">
        <f>+Hbtes_2021!B138</f>
        <v>6112</v>
      </c>
      <c r="B144" s="30" t="str">
        <f>+Hbtes_2021!C138</f>
        <v>PEUMO</v>
      </c>
      <c r="C144" s="70">
        <v>136</v>
      </c>
      <c r="D144" s="31">
        <f>+Hbtes_2021!D138</f>
        <v>14987</v>
      </c>
      <c r="E144" s="31">
        <f t="shared" si="34"/>
        <v>1061183</v>
      </c>
      <c r="F144" s="73">
        <f t="shared" si="24"/>
        <v>1</v>
      </c>
      <c r="G144" s="73">
        <f t="shared" si="25"/>
        <v>0</v>
      </c>
      <c r="H144" s="73">
        <f t="shared" si="26"/>
        <v>0</v>
      </c>
      <c r="I144" s="73">
        <f t="shared" si="27"/>
        <v>0</v>
      </c>
      <c r="J144" s="75">
        <f t="shared" si="28"/>
        <v>1</v>
      </c>
      <c r="L144" s="30">
        <f>+'Ing Percibidos_2021_SINIM'!B139</f>
        <v>5706</v>
      </c>
      <c r="M144" s="30" t="str">
        <f>+'Ing Percibidos_2021_SINIM'!C139</f>
        <v>SANTA MARÍA</v>
      </c>
      <c r="N144" s="73">
        <v>136</v>
      </c>
      <c r="O144" s="31">
        <f>+'Ing Percibidos_2021_SINIM'!D139</f>
        <v>5479262</v>
      </c>
      <c r="P144" s="74">
        <f t="shared" si="35"/>
        <v>519477917</v>
      </c>
      <c r="Q144" s="73">
        <f t="shared" si="29"/>
        <v>1</v>
      </c>
      <c r="R144" s="73">
        <f t="shared" si="30"/>
        <v>0</v>
      </c>
      <c r="S144" s="73">
        <f t="shared" si="31"/>
        <v>0</v>
      </c>
      <c r="T144" s="73">
        <f t="shared" si="32"/>
        <v>0</v>
      </c>
      <c r="U144" s="75">
        <f t="shared" si="33"/>
        <v>1</v>
      </c>
    </row>
    <row r="145" spans="1:21" x14ac:dyDescent="0.25">
      <c r="A145" s="30">
        <f>+Hbtes_2021!B139</f>
        <v>13504</v>
      </c>
      <c r="B145" s="30" t="str">
        <f>+Hbtes_2021!C139</f>
        <v>MARÍA PINTO</v>
      </c>
      <c r="C145" s="70">
        <v>137</v>
      </c>
      <c r="D145" s="31">
        <f>+Hbtes_2021!D139</f>
        <v>15132</v>
      </c>
      <c r="E145" s="31">
        <f t="shared" si="34"/>
        <v>1076315</v>
      </c>
      <c r="F145" s="73">
        <f t="shared" si="24"/>
        <v>1</v>
      </c>
      <c r="G145" s="73">
        <f t="shared" si="25"/>
        <v>0</v>
      </c>
      <c r="H145" s="73">
        <f t="shared" si="26"/>
        <v>0</v>
      </c>
      <c r="I145" s="73">
        <f t="shared" si="27"/>
        <v>0</v>
      </c>
      <c r="J145" s="75">
        <f t="shared" si="28"/>
        <v>1</v>
      </c>
      <c r="L145" s="30">
        <f>+'Ing Percibidos_2021_SINIM'!B140</f>
        <v>6305</v>
      </c>
      <c r="M145" s="30" t="str">
        <f>+'Ing Percibidos_2021_SINIM'!C140</f>
        <v>NANCAGUA</v>
      </c>
      <c r="N145" s="73">
        <v>137</v>
      </c>
      <c r="O145" s="31">
        <f>+'Ing Percibidos_2021_SINIM'!D140</f>
        <v>5485258</v>
      </c>
      <c r="P145" s="74">
        <f t="shared" si="35"/>
        <v>524963175</v>
      </c>
      <c r="Q145" s="73">
        <f t="shared" si="29"/>
        <v>1</v>
      </c>
      <c r="R145" s="73">
        <f t="shared" si="30"/>
        <v>0</v>
      </c>
      <c r="S145" s="73">
        <f t="shared" si="31"/>
        <v>0</v>
      </c>
      <c r="T145" s="73">
        <f t="shared" si="32"/>
        <v>0</v>
      </c>
      <c r="U145" s="75">
        <f t="shared" si="33"/>
        <v>1</v>
      </c>
    </row>
    <row r="146" spans="1:21" x14ac:dyDescent="0.25">
      <c r="A146" s="30">
        <f>+Hbtes_2021!B140</f>
        <v>9107</v>
      </c>
      <c r="B146" s="30" t="str">
        <f>+Hbtes_2021!C140</f>
        <v>GORBEA</v>
      </c>
      <c r="C146" s="70">
        <v>138</v>
      </c>
      <c r="D146" s="31">
        <f>+Hbtes_2021!D140</f>
        <v>15137</v>
      </c>
      <c r="E146" s="31">
        <f t="shared" si="34"/>
        <v>1091452</v>
      </c>
      <c r="F146" s="73">
        <f t="shared" si="24"/>
        <v>1</v>
      </c>
      <c r="G146" s="73">
        <f t="shared" si="25"/>
        <v>0</v>
      </c>
      <c r="H146" s="73">
        <f t="shared" si="26"/>
        <v>0</v>
      </c>
      <c r="I146" s="73">
        <f t="shared" si="27"/>
        <v>0</v>
      </c>
      <c r="J146" s="75">
        <f t="shared" si="28"/>
        <v>1</v>
      </c>
      <c r="L146" s="30">
        <f>+'Ing Percibidos_2021_SINIM'!B141</f>
        <v>2104</v>
      </c>
      <c r="M146" s="30" t="str">
        <f>+'Ing Percibidos_2021_SINIM'!C141</f>
        <v>TALTAL</v>
      </c>
      <c r="N146" s="73">
        <v>138</v>
      </c>
      <c r="O146" s="31">
        <f>+'Ing Percibidos_2021_SINIM'!D141</f>
        <v>5576682</v>
      </c>
      <c r="P146" s="74">
        <f t="shared" si="35"/>
        <v>530539857</v>
      </c>
      <c r="Q146" s="73">
        <f t="shared" si="29"/>
        <v>1</v>
      </c>
      <c r="R146" s="73">
        <f t="shared" si="30"/>
        <v>0</v>
      </c>
      <c r="S146" s="73">
        <f t="shared" si="31"/>
        <v>0</v>
      </c>
      <c r="T146" s="73">
        <f t="shared" si="32"/>
        <v>0</v>
      </c>
      <c r="U146" s="75">
        <f t="shared" si="33"/>
        <v>1</v>
      </c>
    </row>
    <row r="147" spans="1:21" x14ac:dyDescent="0.25">
      <c r="A147" s="30">
        <f>+Hbtes_2021!B141</f>
        <v>2102</v>
      </c>
      <c r="B147" s="30" t="str">
        <f>+Hbtes_2021!C141</f>
        <v>MEJILLONES</v>
      </c>
      <c r="C147" s="70">
        <v>139</v>
      </c>
      <c r="D147" s="31">
        <f>+Hbtes_2021!D141</f>
        <v>15168</v>
      </c>
      <c r="E147" s="31">
        <f t="shared" si="34"/>
        <v>1106620</v>
      </c>
      <c r="F147" s="73">
        <f t="shared" si="24"/>
        <v>1</v>
      </c>
      <c r="G147" s="73">
        <f t="shared" si="25"/>
        <v>0</v>
      </c>
      <c r="H147" s="73">
        <f t="shared" si="26"/>
        <v>0</v>
      </c>
      <c r="I147" s="73">
        <f t="shared" si="27"/>
        <v>0</v>
      </c>
      <c r="J147" s="75">
        <f t="shared" si="28"/>
        <v>1</v>
      </c>
      <c r="L147" s="30">
        <f>+'Ing Percibidos_2021_SINIM'!B142</f>
        <v>16102</v>
      </c>
      <c r="M147" s="30" t="str">
        <f>+'Ing Percibidos_2021_SINIM'!C142</f>
        <v>BULNES</v>
      </c>
      <c r="N147" s="73">
        <v>139</v>
      </c>
      <c r="O147" s="31">
        <f>+'Ing Percibidos_2021_SINIM'!D142</f>
        <v>5580582</v>
      </c>
      <c r="P147" s="74">
        <f t="shared" si="35"/>
        <v>536120439</v>
      </c>
      <c r="Q147" s="73">
        <f t="shared" si="29"/>
        <v>1</v>
      </c>
      <c r="R147" s="73">
        <f t="shared" si="30"/>
        <v>0</v>
      </c>
      <c r="S147" s="73">
        <f t="shared" si="31"/>
        <v>0</v>
      </c>
      <c r="T147" s="73">
        <f t="shared" si="32"/>
        <v>0</v>
      </c>
      <c r="U147" s="75">
        <f t="shared" si="33"/>
        <v>1</v>
      </c>
    </row>
    <row r="148" spans="1:21" x14ac:dyDescent="0.25">
      <c r="A148" s="30">
        <f>+Hbtes_2021!B142</f>
        <v>10205</v>
      </c>
      <c r="B148" s="30" t="str">
        <f>+Hbtes_2021!C142</f>
        <v>DALCAHUE</v>
      </c>
      <c r="C148" s="70">
        <v>140</v>
      </c>
      <c r="D148" s="31">
        <f>+Hbtes_2021!D142</f>
        <v>15178</v>
      </c>
      <c r="E148" s="31">
        <f t="shared" si="34"/>
        <v>1121798</v>
      </c>
      <c r="F148" s="73">
        <f t="shared" si="24"/>
        <v>1</v>
      </c>
      <c r="G148" s="73">
        <f t="shared" si="25"/>
        <v>0</v>
      </c>
      <c r="H148" s="73">
        <f t="shared" si="26"/>
        <v>0</v>
      </c>
      <c r="I148" s="73">
        <f t="shared" si="27"/>
        <v>0</v>
      </c>
      <c r="J148" s="75">
        <f t="shared" si="28"/>
        <v>1</v>
      </c>
      <c r="L148" s="30">
        <f>+'Ing Percibidos_2021_SINIM'!B143</f>
        <v>16104</v>
      </c>
      <c r="M148" s="30" t="str">
        <f>+'Ing Percibidos_2021_SINIM'!C143</f>
        <v>EL CARMEN</v>
      </c>
      <c r="N148" s="73">
        <v>140</v>
      </c>
      <c r="O148" s="31">
        <f>+'Ing Percibidos_2021_SINIM'!D143</f>
        <v>5610968</v>
      </c>
      <c r="P148" s="74">
        <f t="shared" si="35"/>
        <v>541731407</v>
      </c>
      <c r="Q148" s="73">
        <f t="shared" si="29"/>
        <v>1</v>
      </c>
      <c r="R148" s="73">
        <f t="shared" si="30"/>
        <v>0</v>
      </c>
      <c r="S148" s="73">
        <f t="shared" si="31"/>
        <v>0</v>
      </c>
      <c r="T148" s="73">
        <f t="shared" si="32"/>
        <v>0</v>
      </c>
      <c r="U148" s="75">
        <f t="shared" si="33"/>
        <v>1</v>
      </c>
    </row>
    <row r="149" spans="1:21" x14ac:dyDescent="0.25">
      <c r="A149" s="30">
        <f>+Hbtes_2021!B143</f>
        <v>14202</v>
      </c>
      <c r="B149" s="30" t="str">
        <f>+Hbtes_2021!C143</f>
        <v>FUTRONO</v>
      </c>
      <c r="C149" s="70">
        <v>141</v>
      </c>
      <c r="D149" s="31">
        <f>+Hbtes_2021!D143</f>
        <v>15251</v>
      </c>
      <c r="E149" s="31">
        <f t="shared" si="34"/>
        <v>1137049</v>
      </c>
      <c r="F149" s="73">
        <f t="shared" si="24"/>
        <v>1</v>
      </c>
      <c r="G149" s="73">
        <f t="shared" si="25"/>
        <v>0</v>
      </c>
      <c r="H149" s="73">
        <f t="shared" si="26"/>
        <v>0</v>
      </c>
      <c r="I149" s="73">
        <f t="shared" si="27"/>
        <v>0</v>
      </c>
      <c r="J149" s="75">
        <f t="shared" si="28"/>
        <v>1</v>
      </c>
      <c r="L149" s="30">
        <f>+'Ing Percibidos_2021_SINIM'!B144</f>
        <v>5504</v>
      </c>
      <c r="M149" s="30" t="str">
        <f>+'Ing Percibidos_2021_SINIM'!C144</f>
        <v>LA CRUZ</v>
      </c>
      <c r="N149" s="73">
        <v>141</v>
      </c>
      <c r="O149" s="31">
        <f>+'Ing Percibidos_2021_SINIM'!D144</f>
        <v>5671335</v>
      </c>
      <c r="P149" s="74">
        <f t="shared" si="35"/>
        <v>547402742</v>
      </c>
      <c r="Q149" s="73">
        <f t="shared" si="29"/>
        <v>1</v>
      </c>
      <c r="R149" s="73">
        <f t="shared" si="30"/>
        <v>0</v>
      </c>
      <c r="S149" s="73">
        <f t="shared" si="31"/>
        <v>0</v>
      </c>
      <c r="T149" s="73">
        <f t="shared" si="32"/>
        <v>0</v>
      </c>
      <c r="U149" s="75">
        <f t="shared" si="33"/>
        <v>1</v>
      </c>
    </row>
    <row r="150" spans="1:21" x14ac:dyDescent="0.25">
      <c r="A150" s="30">
        <f>+Hbtes_2021!B144</f>
        <v>8312</v>
      </c>
      <c r="B150" s="30" t="str">
        <f>+Hbtes_2021!C144</f>
        <v>TUCAPEL</v>
      </c>
      <c r="C150" s="70">
        <v>142</v>
      </c>
      <c r="D150" s="31">
        <f>+Hbtes_2021!D144</f>
        <v>15273</v>
      </c>
      <c r="E150" s="31">
        <f t="shared" si="34"/>
        <v>1152322</v>
      </c>
      <c r="F150" s="73">
        <f t="shared" si="24"/>
        <v>1</v>
      </c>
      <c r="G150" s="73">
        <f t="shared" si="25"/>
        <v>0</v>
      </c>
      <c r="H150" s="73">
        <f t="shared" si="26"/>
        <v>0</v>
      </c>
      <c r="I150" s="73">
        <f t="shared" si="27"/>
        <v>0</v>
      </c>
      <c r="J150" s="75">
        <f t="shared" si="28"/>
        <v>1</v>
      </c>
      <c r="L150" s="30">
        <f>+'Ing Percibidos_2021_SINIM'!B145</f>
        <v>4104</v>
      </c>
      <c r="M150" s="30" t="str">
        <f>+'Ing Percibidos_2021_SINIM'!C145</f>
        <v>LA HIGUERA</v>
      </c>
      <c r="N150" s="73">
        <v>142</v>
      </c>
      <c r="O150" s="31">
        <f>+'Ing Percibidos_2021_SINIM'!D145</f>
        <v>5684802</v>
      </c>
      <c r="P150" s="74">
        <f t="shared" si="35"/>
        <v>553087544</v>
      </c>
      <c r="Q150" s="73">
        <f t="shared" si="29"/>
        <v>1</v>
      </c>
      <c r="R150" s="73">
        <f t="shared" si="30"/>
        <v>0</v>
      </c>
      <c r="S150" s="73">
        <f t="shared" si="31"/>
        <v>0</v>
      </c>
      <c r="T150" s="73">
        <f t="shared" si="32"/>
        <v>0</v>
      </c>
      <c r="U150" s="75">
        <f t="shared" si="33"/>
        <v>1</v>
      </c>
    </row>
    <row r="151" spans="1:21" x14ac:dyDescent="0.25">
      <c r="A151" s="30">
        <f>+Hbtes_2021!B145</f>
        <v>5702</v>
      </c>
      <c r="B151" s="30" t="str">
        <f>+Hbtes_2021!C145</f>
        <v>CATEMU</v>
      </c>
      <c r="C151" s="70">
        <v>143</v>
      </c>
      <c r="D151" s="31">
        <f>+Hbtes_2021!D145</f>
        <v>15360</v>
      </c>
      <c r="E151" s="31">
        <f t="shared" si="34"/>
        <v>1167682</v>
      </c>
      <c r="F151" s="73">
        <f t="shared" si="24"/>
        <v>1</v>
      </c>
      <c r="G151" s="73">
        <f t="shared" si="25"/>
        <v>0</v>
      </c>
      <c r="H151" s="73">
        <f t="shared" si="26"/>
        <v>0</v>
      </c>
      <c r="I151" s="73">
        <f t="shared" si="27"/>
        <v>0</v>
      </c>
      <c r="J151" s="75">
        <f t="shared" si="28"/>
        <v>1</v>
      </c>
      <c r="L151" s="30">
        <f>+'Ing Percibidos_2021_SINIM'!B146</f>
        <v>5506</v>
      </c>
      <c r="M151" s="30" t="str">
        <f>+'Ing Percibidos_2021_SINIM'!C146</f>
        <v>NOGALES</v>
      </c>
      <c r="N151" s="73">
        <v>143</v>
      </c>
      <c r="O151" s="31">
        <f>+'Ing Percibidos_2021_SINIM'!D146</f>
        <v>5699760</v>
      </c>
      <c r="P151" s="74">
        <f t="shared" si="35"/>
        <v>558787304</v>
      </c>
      <c r="Q151" s="73">
        <f t="shared" si="29"/>
        <v>1</v>
      </c>
      <c r="R151" s="73">
        <f t="shared" si="30"/>
        <v>0</v>
      </c>
      <c r="S151" s="73">
        <f t="shared" si="31"/>
        <v>0</v>
      </c>
      <c r="T151" s="73">
        <f t="shared" si="32"/>
        <v>0</v>
      </c>
      <c r="U151" s="75">
        <f t="shared" si="33"/>
        <v>1</v>
      </c>
    </row>
    <row r="152" spans="1:21" x14ac:dyDescent="0.25">
      <c r="A152" s="30">
        <f>+Hbtes_2021!B146</f>
        <v>5602</v>
      </c>
      <c r="B152" s="30" t="str">
        <f>+Hbtes_2021!C146</f>
        <v>ALGARROBO</v>
      </c>
      <c r="C152" s="70">
        <v>144</v>
      </c>
      <c r="D152" s="31">
        <f>+Hbtes_2021!D146</f>
        <v>15436</v>
      </c>
      <c r="E152" s="31">
        <f t="shared" si="34"/>
        <v>1183118</v>
      </c>
      <c r="F152" s="73">
        <f t="shared" si="24"/>
        <v>1</v>
      </c>
      <c r="G152" s="73">
        <f t="shared" si="25"/>
        <v>0</v>
      </c>
      <c r="H152" s="73">
        <f t="shared" si="26"/>
        <v>0</v>
      </c>
      <c r="I152" s="73">
        <f t="shared" si="27"/>
        <v>0</v>
      </c>
      <c r="J152" s="75">
        <f t="shared" si="28"/>
        <v>1</v>
      </c>
      <c r="L152" s="30">
        <f>+'Ing Percibidos_2021_SINIM'!B147</f>
        <v>6105</v>
      </c>
      <c r="M152" s="30" t="str">
        <f>+'Ing Percibidos_2021_SINIM'!C147</f>
        <v>DOÑIHUE</v>
      </c>
      <c r="N152" s="73">
        <v>144</v>
      </c>
      <c r="O152" s="31">
        <f>+'Ing Percibidos_2021_SINIM'!D147</f>
        <v>5748715</v>
      </c>
      <c r="P152" s="74">
        <f t="shared" si="35"/>
        <v>564536019</v>
      </c>
      <c r="Q152" s="73">
        <f t="shared" si="29"/>
        <v>1</v>
      </c>
      <c r="R152" s="73">
        <f t="shared" si="30"/>
        <v>0</v>
      </c>
      <c r="S152" s="73">
        <f t="shared" si="31"/>
        <v>0</v>
      </c>
      <c r="T152" s="73">
        <f t="shared" si="32"/>
        <v>0</v>
      </c>
      <c r="U152" s="75">
        <f t="shared" si="33"/>
        <v>1</v>
      </c>
    </row>
    <row r="153" spans="1:21" x14ac:dyDescent="0.25">
      <c r="A153" s="30">
        <f>+Hbtes_2021!B147</f>
        <v>9117</v>
      </c>
      <c r="B153" s="30" t="str">
        <f>+Hbtes_2021!C147</f>
        <v>TEODORO SCHMIDT</v>
      </c>
      <c r="C153" s="70">
        <v>145</v>
      </c>
      <c r="D153" s="31">
        <f>+Hbtes_2021!D147</f>
        <v>15784</v>
      </c>
      <c r="E153" s="31">
        <f t="shared" si="34"/>
        <v>1198902</v>
      </c>
      <c r="F153" s="73">
        <f t="shared" si="24"/>
        <v>1</v>
      </c>
      <c r="G153" s="73">
        <f t="shared" si="25"/>
        <v>0</v>
      </c>
      <c r="H153" s="73">
        <f t="shared" si="26"/>
        <v>0</v>
      </c>
      <c r="I153" s="73">
        <f t="shared" si="27"/>
        <v>0</v>
      </c>
      <c r="J153" s="75">
        <f t="shared" si="28"/>
        <v>1</v>
      </c>
      <c r="L153" s="30">
        <f>+'Ing Percibidos_2021_SINIM'!B148</f>
        <v>9210</v>
      </c>
      <c r="M153" s="30" t="str">
        <f>+'Ing Percibidos_2021_SINIM'!C148</f>
        <v>TRAIGUÉN</v>
      </c>
      <c r="N153" s="73">
        <v>145</v>
      </c>
      <c r="O153" s="31">
        <f>+'Ing Percibidos_2021_SINIM'!D148</f>
        <v>5824264</v>
      </c>
      <c r="P153" s="74">
        <f t="shared" si="35"/>
        <v>570360283</v>
      </c>
      <c r="Q153" s="73">
        <f t="shared" si="29"/>
        <v>1</v>
      </c>
      <c r="R153" s="73">
        <f t="shared" si="30"/>
        <v>0</v>
      </c>
      <c r="S153" s="73">
        <f t="shared" si="31"/>
        <v>0</v>
      </c>
      <c r="T153" s="73">
        <f t="shared" si="32"/>
        <v>0</v>
      </c>
      <c r="U153" s="75">
        <f t="shared" si="33"/>
        <v>1</v>
      </c>
    </row>
    <row r="154" spans="1:21" x14ac:dyDescent="0.25">
      <c r="A154" s="30">
        <f>+Hbtes_2021!B148</f>
        <v>6302</v>
      </c>
      <c r="B154" s="30" t="str">
        <f>+Hbtes_2021!C148</f>
        <v>CHÉPICA</v>
      </c>
      <c r="C154" s="70">
        <v>146</v>
      </c>
      <c r="D154" s="31">
        <f>+Hbtes_2021!D148</f>
        <v>16003</v>
      </c>
      <c r="E154" s="31">
        <f t="shared" si="34"/>
        <v>1214905</v>
      </c>
      <c r="F154" s="73">
        <f t="shared" si="24"/>
        <v>1</v>
      </c>
      <c r="G154" s="73">
        <f t="shared" si="25"/>
        <v>0</v>
      </c>
      <c r="H154" s="73">
        <f t="shared" si="26"/>
        <v>0</v>
      </c>
      <c r="I154" s="73">
        <f t="shared" si="27"/>
        <v>0</v>
      </c>
      <c r="J154" s="75">
        <f t="shared" si="28"/>
        <v>1</v>
      </c>
      <c r="L154" s="30">
        <f>+'Ing Percibidos_2021_SINIM'!B149</f>
        <v>11202</v>
      </c>
      <c r="M154" s="30" t="str">
        <f>+'Ing Percibidos_2021_SINIM'!C149</f>
        <v>CISNES</v>
      </c>
      <c r="N154" s="73">
        <v>146</v>
      </c>
      <c r="O154" s="31">
        <f>+'Ing Percibidos_2021_SINIM'!D149</f>
        <v>5836750</v>
      </c>
      <c r="P154" s="74">
        <f t="shared" si="35"/>
        <v>576197033</v>
      </c>
      <c r="Q154" s="73">
        <f t="shared" si="29"/>
        <v>1</v>
      </c>
      <c r="R154" s="73">
        <f t="shared" si="30"/>
        <v>0</v>
      </c>
      <c r="S154" s="73">
        <f t="shared" si="31"/>
        <v>0</v>
      </c>
      <c r="T154" s="73">
        <f t="shared" si="32"/>
        <v>0</v>
      </c>
      <c r="U154" s="75">
        <f t="shared" si="33"/>
        <v>1</v>
      </c>
    </row>
    <row r="155" spans="1:21" x14ac:dyDescent="0.25">
      <c r="A155" s="30">
        <f>+Hbtes_2021!B149</f>
        <v>10203</v>
      </c>
      <c r="B155" s="30" t="str">
        <f>+Hbtes_2021!C149</f>
        <v>CHONCHI</v>
      </c>
      <c r="C155" s="70">
        <v>147</v>
      </c>
      <c r="D155" s="31">
        <f>+Hbtes_2021!D149</f>
        <v>16092</v>
      </c>
      <c r="E155" s="31">
        <f t="shared" si="34"/>
        <v>1230997</v>
      </c>
      <c r="F155" s="73">
        <f t="shared" si="24"/>
        <v>1</v>
      </c>
      <c r="G155" s="73">
        <f t="shared" si="25"/>
        <v>0</v>
      </c>
      <c r="H155" s="73">
        <f t="shared" si="26"/>
        <v>0</v>
      </c>
      <c r="I155" s="73">
        <f t="shared" si="27"/>
        <v>0</v>
      </c>
      <c r="J155" s="75">
        <f t="shared" si="28"/>
        <v>1</v>
      </c>
      <c r="L155" s="30">
        <f>+'Ing Percibidos_2021_SINIM'!B150</f>
        <v>9109</v>
      </c>
      <c r="M155" s="30" t="str">
        <f>+'Ing Percibidos_2021_SINIM'!C150</f>
        <v>LONCOCHE</v>
      </c>
      <c r="N155" s="73">
        <v>147</v>
      </c>
      <c r="O155" s="31">
        <f>+'Ing Percibidos_2021_SINIM'!D150</f>
        <v>5860851</v>
      </c>
      <c r="P155" s="74">
        <f t="shared" si="35"/>
        <v>582057884</v>
      </c>
      <c r="Q155" s="73">
        <f t="shared" si="29"/>
        <v>1</v>
      </c>
      <c r="R155" s="73">
        <f t="shared" si="30"/>
        <v>0</v>
      </c>
      <c r="S155" s="73">
        <f t="shared" si="31"/>
        <v>0</v>
      </c>
      <c r="T155" s="73">
        <f t="shared" si="32"/>
        <v>0</v>
      </c>
      <c r="U155" s="75">
        <f t="shared" si="33"/>
        <v>1</v>
      </c>
    </row>
    <row r="156" spans="1:21" x14ac:dyDescent="0.25">
      <c r="A156" s="30">
        <f>+Hbtes_2021!B150</f>
        <v>7306</v>
      </c>
      <c r="B156" s="30" t="str">
        <f>+Hbtes_2021!C150</f>
        <v>ROMERAL</v>
      </c>
      <c r="C156" s="70">
        <v>148</v>
      </c>
      <c r="D156" s="31">
        <f>+Hbtes_2021!D150</f>
        <v>16370</v>
      </c>
      <c r="E156" s="31">
        <f t="shared" si="34"/>
        <v>1247367</v>
      </c>
      <c r="F156" s="73">
        <f t="shared" si="24"/>
        <v>1</v>
      </c>
      <c r="G156" s="73">
        <f t="shared" si="25"/>
        <v>0</v>
      </c>
      <c r="H156" s="73">
        <f t="shared" si="26"/>
        <v>0</v>
      </c>
      <c r="I156" s="73">
        <f t="shared" si="27"/>
        <v>0</v>
      </c>
      <c r="J156" s="75">
        <f t="shared" si="28"/>
        <v>1</v>
      </c>
      <c r="L156" s="30">
        <f>+'Ing Percibidos_2021_SINIM'!B151</f>
        <v>10105</v>
      </c>
      <c r="M156" s="30" t="str">
        <f>+'Ing Percibidos_2021_SINIM'!C151</f>
        <v>FRUTILLAR</v>
      </c>
      <c r="N156" s="73">
        <v>148</v>
      </c>
      <c r="O156" s="31">
        <f>+'Ing Percibidos_2021_SINIM'!D151</f>
        <v>5910471</v>
      </c>
      <c r="P156" s="74">
        <f t="shared" si="35"/>
        <v>587968355</v>
      </c>
      <c r="Q156" s="73">
        <f t="shared" si="29"/>
        <v>1</v>
      </c>
      <c r="R156" s="73">
        <f t="shared" si="30"/>
        <v>0</v>
      </c>
      <c r="S156" s="73">
        <f t="shared" si="31"/>
        <v>0</v>
      </c>
      <c r="T156" s="73">
        <f t="shared" si="32"/>
        <v>0</v>
      </c>
      <c r="U156" s="75">
        <f t="shared" si="33"/>
        <v>1</v>
      </c>
    </row>
    <row r="157" spans="1:21" x14ac:dyDescent="0.25">
      <c r="A157" s="30">
        <f>+Hbtes_2021!B151</f>
        <v>5706</v>
      </c>
      <c r="B157" s="30" t="str">
        <f>+Hbtes_2021!C151</f>
        <v>SANTA MARÍA</v>
      </c>
      <c r="C157" s="70">
        <v>149</v>
      </c>
      <c r="D157" s="31">
        <f>+Hbtes_2021!D151</f>
        <v>16539</v>
      </c>
      <c r="E157" s="31">
        <f t="shared" si="34"/>
        <v>1263906</v>
      </c>
      <c r="F157" s="73">
        <f t="shared" si="24"/>
        <v>1</v>
      </c>
      <c r="G157" s="73">
        <f t="shared" si="25"/>
        <v>0</v>
      </c>
      <c r="H157" s="73">
        <f t="shared" si="26"/>
        <v>0</v>
      </c>
      <c r="I157" s="73">
        <f t="shared" si="27"/>
        <v>0</v>
      </c>
      <c r="J157" s="75">
        <f t="shared" si="28"/>
        <v>1</v>
      </c>
      <c r="L157" s="30">
        <f>+'Ing Percibidos_2021_SINIM'!B152</f>
        <v>14106</v>
      </c>
      <c r="M157" s="30" t="str">
        <f>+'Ing Percibidos_2021_SINIM'!C152</f>
        <v>MARIQUINA</v>
      </c>
      <c r="N157" s="73">
        <v>149</v>
      </c>
      <c r="O157" s="31">
        <f>+'Ing Percibidos_2021_SINIM'!D152</f>
        <v>5922842</v>
      </c>
      <c r="P157" s="74">
        <f t="shared" si="35"/>
        <v>593891197</v>
      </c>
      <c r="Q157" s="73">
        <f t="shared" si="29"/>
        <v>1</v>
      </c>
      <c r="R157" s="73">
        <f t="shared" si="30"/>
        <v>0</v>
      </c>
      <c r="S157" s="73">
        <f t="shared" si="31"/>
        <v>0</v>
      </c>
      <c r="T157" s="73">
        <f t="shared" si="32"/>
        <v>0</v>
      </c>
      <c r="U157" s="75">
        <f t="shared" si="33"/>
        <v>1</v>
      </c>
    </row>
    <row r="158" spans="1:21" x14ac:dyDescent="0.25">
      <c r="A158" s="30">
        <f>+Hbtes_2021!B152</f>
        <v>16108</v>
      </c>
      <c r="B158" s="30" t="str">
        <f>+Hbtes_2021!C152</f>
        <v>SAN IGNACIO</v>
      </c>
      <c r="C158" s="70">
        <v>150</v>
      </c>
      <c r="D158" s="31">
        <f>+Hbtes_2021!D152</f>
        <v>16630</v>
      </c>
      <c r="E158" s="31">
        <f t="shared" si="34"/>
        <v>1280536</v>
      </c>
      <c r="F158" s="73">
        <f t="shared" si="24"/>
        <v>1</v>
      </c>
      <c r="G158" s="73">
        <f t="shared" si="25"/>
        <v>0</v>
      </c>
      <c r="H158" s="73">
        <f t="shared" si="26"/>
        <v>0</v>
      </c>
      <c r="I158" s="73">
        <f t="shared" si="27"/>
        <v>0</v>
      </c>
      <c r="J158" s="75">
        <f t="shared" si="28"/>
        <v>1</v>
      </c>
      <c r="L158" s="30">
        <f>+'Ing Percibidos_2021_SINIM'!B153</f>
        <v>5303</v>
      </c>
      <c r="M158" s="30" t="str">
        <f>+'Ing Percibidos_2021_SINIM'!C153</f>
        <v>RINCONADA</v>
      </c>
      <c r="N158" s="73">
        <v>150</v>
      </c>
      <c r="O158" s="31">
        <f>+'Ing Percibidos_2021_SINIM'!D153</f>
        <v>5927043</v>
      </c>
      <c r="P158" s="74">
        <f t="shared" si="35"/>
        <v>599818240</v>
      </c>
      <c r="Q158" s="73">
        <f t="shared" si="29"/>
        <v>1</v>
      </c>
      <c r="R158" s="73">
        <f t="shared" si="30"/>
        <v>0</v>
      </c>
      <c r="S158" s="73">
        <f t="shared" si="31"/>
        <v>0</v>
      </c>
      <c r="T158" s="73">
        <f t="shared" si="32"/>
        <v>0</v>
      </c>
      <c r="U158" s="75">
        <f t="shared" si="33"/>
        <v>1</v>
      </c>
    </row>
    <row r="159" spans="1:21" x14ac:dyDescent="0.25">
      <c r="A159" s="30">
        <f>+Hbtes_2021!B153</f>
        <v>5302</v>
      </c>
      <c r="B159" s="30" t="str">
        <f>+Hbtes_2021!C153</f>
        <v>CALLE LARGA</v>
      </c>
      <c r="C159" s="70">
        <v>151</v>
      </c>
      <c r="D159" s="31">
        <f>+Hbtes_2021!D153</f>
        <v>16804</v>
      </c>
      <c r="E159" s="31">
        <f t="shared" si="34"/>
        <v>1297340</v>
      </c>
      <c r="F159" s="73">
        <f t="shared" si="24"/>
        <v>1</v>
      </c>
      <c r="G159" s="73">
        <f t="shared" si="25"/>
        <v>0</v>
      </c>
      <c r="H159" s="73">
        <f t="shared" si="26"/>
        <v>0</v>
      </c>
      <c r="I159" s="73">
        <f t="shared" si="27"/>
        <v>0</v>
      </c>
      <c r="J159" s="75">
        <f t="shared" si="28"/>
        <v>1</v>
      </c>
      <c r="L159" s="30">
        <f>+'Ing Percibidos_2021_SINIM'!B154</f>
        <v>9114</v>
      </c>
      <c r="M159" s="30" t="str">
        <f>+'Ing Percibidos_2021_SINIM'!C154</f>
        <v>PITRUFQUÉN</v>
      </c>
      <c r="N159" s="73">
        <v>151</v>
      </c>
      <c r="O159" s="31">
        <f>+'Ing Percibidos_2021_SINIM'!D154</f>
        <v>5969463</v>
      </c>
      <c r="P159" s="74">
        <f t="shared" si="35"/>
        <v>605787703</v>
      </c>
      <c r="Q159" s="73">
        <f t="shared" si="29"/>
        <v>1</v>
      </c>
      <c r="R159" s="73">
        <f t="shared" si="30"/>
        <v>0</v>
      </c>
      <c r="S159" s="73">
        <f t="shared" si="31"/>
        <v>0</v>
      </c>
      <c r="T159" s="73">
        <f t="shared" si="32"/>
        <v>0</v>
      </c>
      <c r="U159" s="75">
        <f t="shared" si="33"/>
        <v>1</v>
      </c>
    </row>
    <row r="160" spans="1:21" x14ac:dyDescent="0.25">
      <c r="A160" s="30">
        <f>+Hbtes_2021!B154</f>
        <v>16203</v>
      </c>
      <c r="B160" s="30" t="str">
        <f>+Hbtes_2021!C154</f>
        <v>COELEMU</v>
      </c>
      <c r="C160" s="70">
        <v>152</v>
      </c>
      <c r="D160" s="31">
        <f>+Hbtes_2021!D154</f>
        <v>16871</v>
      </c>
      <c r="E160" s="31">
        <f t="shared" si="34"/>
        <v>1314211</v>
      </c>
      <c r="F160" s="73">
        <f t="shared" si="24"/>
        <v>1</v>
      </c>
      <c r="G160" s="73">
        <f t="shared" si="25"/>
        <v>0</v>
      </c>
      <c r="H160" s="73">
        <f t="shared" si="26"/>
        <v>0</v>
      </c>
      <c r="I160" s="73">
        <f t="shared" si="27"/>
        <v>0</v>
      </c>
      <c r="J160" s="75">
        <f t="shared" si="28"/>
        <v>1</v>
      </c>
      <c r="L160" s="30">
        <f>+'Ing Percibidos_2021_SINIM'!B155</f>
        <v>6106</v>
      </c>
      <c r="M160" s="30" t="str">
        <f>+'Ing Percibidos_2021_SINIM'!C155</f>
        <v>GRANEROS</v>
      </c>
      <c r="N160" s="73">
        <v>152</v>
      </c>
      <c r="O160" s="31">
        <f>+'Ing Percibidos_2021_SINIM'!D155</f>
        <v>5993804</v>
      </c>
      <c r="P160" s="74">
        <f t="shared" si="35"/>
        <v>611781507</v>
      </c>
      <c r="Q160" s="73">
        <f t="shared" si="29"/>
        <v>1</v>
      </c>
      <c r="R160" s="73">
        <f t="shared" si="30"/>
        <v>0</v>
      </c>
      <c r="S160" s="73">
        <f t="shared" si="31"/>
        <v>0</v>
      </c>
      <c r="T160" s="73">
        <f t="shared" si="32"/>
        <v>0</v>
      </c>
      <c r="U160" s="75">
        <f t="shared" si="33"/>
        <v>1</v>
      </c>
    </row>
    <row r="161" spans="1:21" x14ac:dyDescent="0.25">
      <c r="A161" s="30">
        <f>+Hbtes_2021!B155</f>
        <v>7407</v>
      </c>
      <c r="B161" s="30" t="str">
        <f>+Hbtes_2021!C155</f>
        <v>VILLA ALEGRE</v>
      </c>
      <c r="C161" s="70">
        <v>153</v>
      </c>
      <c r="D161" s="31">
        <f>+Hbtes_2021!D155</f>
        <v>17656</v>
      </c>
      <c r="E161" s="31">
        <f t="shared" si="34"/>
        <v>1331867</v>
      </c>
      <c r="F161" s="73">
        <f t="shared" si="24"/>
        <v>1</v>
      </c>
      <c r="G161" s="73">
        <f t="shared" si="25"/>
        <v>0</v>
      </c>
      <c r="H161" s="73">
        <f t="shared" si="26"/>
        <v>0</v>
      </c>
      <c r="I161" s="73">
        <f t="shared" si="27"/>
        <v>0</v>
      </c>
      <c r="J161" s="75">
        <f t="shared" si="28"/>
        <v>1</v>
      </c>
      <c r="L161" s="30">
        <f>+'Ing Percibidos_2021_SINIM'!B156</f>
        <v>16106</v>
      </c>
      <c r="M161" s="30" t="str">
        <f>+'Ing Percibidos_2021_SINIM'!C156</f>
        <v>PINTO</v>
      </c>
      <c r="N161" s="73">
        <v>153</v>
      </c>
      <c r="O161" s="31">
        <f>+'Ing Percibidos_2021_SINIM'!D156</f>
        <v>6023288</v>
      </c>
      <c r="P161" s="74">
        <f t="shared" si="35"/>
        <v>617804795</v>
      </c>
      <c r="Q161" s="73">
        <f t="shared" si="29"/>
        <v>1</v>
      </c>
      <c r="R161" s="73">
        <f t="shared" si="30"/>
        <v>0</v>
      </c>
      <c r="S161" s="73">
        <f t="shared" si="31"/>
        <v>0</v>
      </c>
      <c r="T161" s="73">
        <f t="shared" si="32"/>
        <v>0</v>
      </c>
      <c r="U161" s="75">
        <f t="shared" si="33"/>
        <v>1</v>
      </c>
    </row>
    <row r="162" spans="1:21" x14ac:dyDescent="0.25">
      <c r="A162" s="30">
        <f>+Hbtes_2021!B156</f>
        <v>14103</v>
      </c>
      <c r="B162" s="30" t="str">
        <f>+Hbtes_2021!C156</f>
        <v>LANCO</v>
      </c>
      <c r="C162" s="70">
        <v>154</v>
      </c>
      <c r="D162" s="31">
        <f>+Hbtes_2021!D156</f>
        <v>17762</v>
      </c>
      <c r="E162" s="31">
        <f t="shared" si="34"/>
        <v>1349629</v>
      </c>
      <c r="F162" s="73">
        <f t="shared" si="24"/>
        <v>1</v>
      </c>
      <c r="G162" s="73">
        <f t="shared" si="25"/>
        <v>0</v>
      </c>
      <c r="H162" s="73">
        <f t="shared" si="26"/>
        <v>0</v>
      </c>
      <c r="I162" s="73">
        <f t="shared" si="27"/>
        <v>0</v>
      </c>
      <c r="J162" s="75">
        <f t="shared" si="28"/>
        <v>1</v>
      </c>
      <c r="L162" s="30">
        <f>+'Ing Percibidos_2021_SINIM'!B157</f>
        <v>5403</v>
      </c>
      <c r="M162" s="30" t="str">
        <f>+'Ing Percibidos_2021_SINIM'!C157</f>
        <v>PAPUDO</v>
      </c>
      <c r="N162" s="73">
        <v>154</v>
      </c>
      <c r="O162" s="31">
        <f>+'Ing Percibidos_2021_SINIM'!D157</f>
        <v>6056193</v>
      </c>
      <c r="P162" s="74">
        <f t="shared" si="35"/>
        <v>623860988</v>
      </c>
      <c r="Q162" s="73">
        <f t="shared" si="29"/>
        <v>1</v>
      </c>
      <c r="R162" s="73">
        <f t="shared" si="30"/>
        <v>0</v>
      </c>
      <c r="S162" s="73">
        <f t="shared" si="31"/>
        <v>0</v>
      </c>
      <c r="T162" s="73">
        <f t="shared" si="32"/>
        <v>0</v>
      </c>
      <c r="U162" s="75">
        <f t="shared" si="33"/>
        <v>1</v>
      </c>
    </row>
    <row r="163" spans="1:21" x14ac:dyDescent="0.25">
      <c r="A163" s="30">
        <f>+Hbtes_2021!B157</f>
        <v>5705</v>
      </c>
      <c r="B163" s="30" t="str">
        <f>+Hbtes_2021!C157</f>
        <v>PUTAENDO</v>
      </c>
      <c r="C163" s="70">
        <v>155</v>
      </c>
      <c r="D163" s="31">
        <f>+Hbtes_2021!D157</f>
        <v>17768</v>
      </c>
      <c r="E163" s="31">
        <f t="shared" si="34"/>
        <v>1367397</v>
      </c>
      <c r="F163" s="73">
        <f t="shared" si="24"/>
        <v>1</v>
      </c>
      <c r="G163" s="73">
        <f t="shared" si="25"/>
        <v>0</v>
      </c>
      <c r="H163" s="73">
        <f t="shared" si="26"/>
        <v>0</v>
      </c>
      <c r="I163" s="73">
        <f t="shared" si="27"/>
        <v>0</v>
      </c>
      <c r="J163" s="75">
        <f t="shared" si="28"/>
        <v>1</v>
      </c>
      <c r="L163" s="30">
        <f>+'Ing Percibidos_2021_SINIM'!B158</f>
        <v>14203</v>
      </c>
      <c r="M163" s="30" t="str">
        <f>+'Ing Percibidos_2021_SINIM'!C158</f>
        <v>LAGO RANCO</v>
      </c>
      <c r="N163" s="73">
        <v>155</v>
      </c>
      <c r="O163" s="31">
        <f>+'Ing Percibidos_2021_SINIM'!D158</f>
        <v>6156747</v>
      </c>
      <c r="P163" s="74">
        <f t="shared" si="35"/>
        <v>630017735</v>
      </c>
      <c r="Q163" s="73">
        <f t="shared" si="29"/>
        <v>1</v>
      </c>
      <c r="R163" s="73">
        <f t="shared" si="30"/>
        <v>0</v>
      </c>
      <c r="S163" s="73">
        <f t="shared" si="31"/>
        <v>0</v>
      </c>
      <c r="T163" s="73">
        <f t="shared" si="32"/>
        <v>0</v>
      </c>
      <c r="U163" s="75">
        <f t="shared" si="33"/>
        <v>1</v>
      </c>
    </row>
    <row r="164" spans="1:21" x14ac:dyDescent="0.25">
      <c r="A164" s="30">
        <f>+Hbtes_2021!B158</f>
        <v>10106</v>
      </c>
      <c r="B164" s="30" t="str">
        <f>+Hbtes_2021!C158</f>
        <v>LOS MUERMOS</v>
      </c>
      <c r="C164" s="70">
        <v>156</v>
      </c>
      <c r="D164" s="31">
        <f>+Hbtes_2021!D158</f>
        <v>17828</v>
      </c>
      <c r="E164" s="31">
        <f t="shared" si="34"/>
        <v>1385225</v>
      </c>
      <c r="F164" s="73">
        <f t="shared" si="24"/>
        <v>1</v>
      </c>
      <c r="G164" s="73">
        <f t="shared" si="25"/>
        <v>0</v>
      </c>
      <c r="H164" s="73">
        <f t="shared" si="26"/>
        <v>0</v>
      </c>
      <c r="I164" s="73">
        <f t="shared" si="27"/>
        <v>0</v>
      </c>
      <c r="J164" s="75">
        <f t="shared" si="28"/>
        <v>1</v>
      </c>
      <c r="L164" s="30">
        <f>+'Ing Percibidos_2021_SINIM'!B159</f>
        <v>2301</v>
      </c>
      <c r="M164" s="30" t="str">
        <f>+'Ing Percibidos_2021_SINIM'!C159</f>
        <v>TOCOPILLA</v>
      </c>
      <c r="N164" s="73">
        <v>156</v>
      </c>
      <c r="O164" s="31">
        <f>+'Ing Percibidos_2021_SINIM'!D159</f>
        <v>6210013</v>
      </c>
      <c r="P164" s="74">
        <f t="shared" si="35"/>
        <v>636227748</v>
      </c>
      <c r="Q164" s="73">
        <f t="shared" si="29"/>
        <v>1</v>
      </c>
      <c r="R164" s="73">
        <f t="shared" si="30"/>
        <v>0</v>
      </c>
      <c r="S164" s="73">
        <f t="shared" si="31"/>
        <v>0</v>
      </c>
      <c r="T164" s="73">
        <f t="shared" si="32"/>
        <v>0</v>
      </c>
      <c r="U164" s="75">
        <f t="shared" si="33"/>
        <v>1</v>
      </c>
    </row>
    <row r="165" spans="1:21" x14ac:dyDescent="0.25">
      <c r="A165" s="30">
        <f>+Hbtes_2021!B159</f>
        <v>1401</v>
      </c>
      <c r="B165" s="30" t="str">
        <f>+Hbtes_2021!C159</f>
        <v>POZO ALMONTE</v>
      </c>
      <c r="C165" s="70">
        <v>157</v>
      </c>
      <c r="D165" s="31">
        <f>+Hbtes_2021!D159</f>
        <v>17853</v>
      </c>
      <c r="E165" s="31">
        <f t="shared" si="34"/>
        <v>1403078</v>
      </c>
      <c r="F165" s="73">
        <f t="shared" si="24"/>
        <v>1</v>
      </c>
      <c r="G165" s="73">
        <f t="shared" si="25"/>
        <v>0</v>
      </c>
      <c r="H165" s="73">
        <f t="shared" si="26"/>
        <v>0</v>
      </c>
      <c r="I165" s="73">
        <f t="shared" si="27"/>
        <v>0</v>
      </c>
      <c r="J165" s="75">
        <f t="shared" si="28"/>
        <v>1</v>
      </c>
      <c r="L165" s="30">
        <f>+'Ing Percibidos_2021_SINIM'!B160</f>
        <v>14202</v>
      </c>
      <c r="M165" s="30" t="str">
        <f>+'Ing Percibidos_2021_SINIM'!C160</f>
        <v>FUTRONO</v>
      </c>
      <c r="N165" s="73">
        <v>157</v>
      </c>
      <c r="O165" s="31">
        <f>+'Ing Percibidos_2021_SINIM'!D160</f>
        <v>6248659</v>
      </c>
      <c r="P165" s="74">
        <f t="shared" si="35"/>
        <v>642476407</v>
      </c>
      <c r="Q165" s="73">
        <f t="shared" si="29"/>
        <v>1</v>
      </c>
      <c r="R165" s="73">
        <f t="shared" si="30"/>
        <v>0</v>
      </c>
      <c r="S165" s="73">
        <f t="shared" si="31"/>
        <v>0</v>
      </c>
      <c r="T165" s="73">
        <f t="shared" si="32"/>
        <v>0</v>
      </c>
      <c r="U165" s="75">
        <f t="shared" si="33"/>
        <v>1</v>
      </c>
    </row>
    <row r="166" spans="1:21" x14ac:dyDescent="0.25">
      <c r="A166" s="30">
        <f>+Hbtes_2021!B160</f>
        <v>5604</v>
      </c>
      <c r="B166" s="30" t="str">
        <f>+Hbtes_2021!C160</f>
        <v>EL QUISCO</v>
      </c>
      <c r="C166" s="70">
        <v>158</v>
      </c>
      <c r="D166" s="31">
        <f>+Hbtes_2021!D160</f>
        <v>18056</v>
      </c>
      <c r="E166" s="31">
        <f t="shared" si="34"/>
        <v>1421134</v>
      </c>
      <c r="F166" s="73">
        <f t="shared" si="24"/>
        <v>1</v>
      </c>
      <c r="G166" s="73">
        <f t="shared" si="25"/>
        <v>0</v>
      </c>
      <c r="H166" s="73">
        <f t="shared" si="26"/>
        <v>0</v>
      </c>
      <c r="I166" s="73">
        <f t="shared" si="27"/>
        <v>0</v>
      </c>
      <c r="J166" s="75">
        <f t="shared" si="28"/>
        <v>1</v>
      </c>
      <c r="L166" s="30">
        <f>+'Ing Percibidos_2021_SINIM'!B161</f>
        <v>8105</v>
      </c>
      <c r="M166" s="30" t="str">
        <f>+'Ing Percibidos_2021_SINIM'!C161</f>
        <v>HUALQUI</v>
      </c>
      <c r="N166" s="73">
        <v>158</v>
      </c>
      <c r="O166" s="31">
        <f>+'Ing Percibidos_2021_SINIM'!D161</f>
        <v>6269901</v>
      </c>
      <c r="P166" s="74">
        <f t="shared" si="35"/>
        <v>648746308</v>
      </c>
      <c r="Q166" s="73">
        <f t="shared" si="29"/>
        <v>1</v>
      </c>
      <c r="R166" s="73">
        <f t="shared" si="30"/>
        <v>0</v>
      </c>
      <c r="S166" s="73">
        <f t="shared" si="31"/>
        <v>0</v>
      </c>
      <c r="T166" s="73">
        <f t="shared" si="32"/>
        <v>0</v>
      </c>
      <c r="U166" s="75">
        <f t="shared" si="33"/>
        <v>1</v>
      </c>
    </row>
    <row r="167" spans="1:21" x14ac:dyDescent="0.25">
      <c r="A167" s="30">
        <f>+Hbtes_2021!B161</f>
        <v>9103</v>
      </c>
      <c r="B167" s="30" t="str">
        <f>+Hbtes_2021!C161</f>
        <v>CUNCO</v>
      </c>
      <c r="C167" s="70">
        <v>159</v>
      </c>
      <c r="D167" s="31">
        <f>+Hbtes_2021!D161</f>
        <v>18065</v>
      </c>
      <c r="E167" s="31">
        <f t="shared" si="34"/>
        <v>1439199</v>
      </c>
      <c r="F167" s="73">
        <f t="shared" si="24"/>
        <v>1</v>
      </c>
      <c r="G167" s="73">
        <f t="shared" si="25"/>
        <v>0</v>
      </c>
      <c r="H167" s="73">
        <f t="shared" si="26"/>
        <v>0</v>
      </c>
      <c r="I167" s="73">
        <f t="shared" si="27"/>
        <v>0</v>
      </c>
      <c r="J167" s="75">
        <f t="shared" si="28"/>
        <v>1</v>
      </c>
      <c r="L167" s="30">
        <f>+'Ing Percibidos_2021_SINIM'!B162</f>
        <v>6116</v>
      </c>
      <c r="M167" s="30" t="str">
        <f>+'Ing Percibidos_2021_SINIM'!C162</f>
        <v>REQUINOA</v>
      </c>
      <c r="N167" s="73">
        <v>159</v>
      </c>
      <c r="O167" s="31">
        <f>+'Ing Percibidos_2021_SINIM'!D162</f>
        <v>6335383</v>
      </c>
      <c r="P167" s="74">
        <f t="shared" si="35"/>
        <v>655081691</v>
      </c>
      <c r="Q167" s="73">
        <f t="shared" si="29"/>
        <v>1</v>
      </c>
      <c r="R167" s="73">
        <f t="shared" si="30"/>
        <v>0</v>
      </c>
      <c r="S167" s="73">
        <f t="shared" si="31"/>
        <v>0</v>
      </c>
      <c r="T167" s="73">
        <f t="shared" si="32"/>
        <v>0</v>
      </c>
      <c r="U167" s="75">
        <f t="shared" si="33"/>
        <v>1</v>
      </c>
    </row>
    <row r="168" spans="1:21" x14ac:dyDescent="0.25">
      <c r="A168" s="30">
        <f>+Hbtes_2021!B162</f>
        <v>6201</v>
      </c>
      <c r="B168" s="30" t="str">
        <f>+Hbtes_2021!C162</f>
        <v>PICHILEMU</v>
      </c>
      <c r="C168" s="70">
        <v>160</v>
      </c>
      <c r="D168" s="31">
        <f>+Hbtes_2021!D162</f>
        <v>18136</v>
      </c>
      <c r="E168" s="31">
        <f t="shared" si="34"/>
        <v>1457335</v>
      </c>
      <c r="F168" s="73">
        <f t="shared" si="24"/>
        <v>1</v>
      </c>
      <c r="G168" s="73">
        <f t="shared" si="25"/>
        <v>0</v>
      </c>
      <c r="H168" s="73">
        <f t="shared" si="26"/>
        <v>0</v>
      </c>
      <c r="I168" s="73">
        <f t="shared" si="27"/>
        <v>0</v>
      </c>
      <c r="J168" s="75">
        <f t="shared" si="28"/>
        <v>1</v>
      </c>
      <c r="L168" s="30">
        <f>+'Ing Percibidos_2021_SINIM'!B163</f>
        <v>8312</v>
      </c>
      <c r="M168" s="30" t="str">
        <f>+'Ing Percibidos_2021_SINIM'!C163</f>
        <v>TUCAPEL</v>
      </c>
      <c r="N168" s="73">
        <v>160</v>
      </c>
      <c r="O168" s="31">
        <f>+'Ing Percibidos_2021_SINIM'!D163</f>
        <v>6375554</v>
      </c>
      <c r="P168" s="74">
        <f t="shared" si="35"/>
        <v>661457245</v>
      </c>
      <c r="Q168" s="73">
        <f t="shared" si="29"/>
        <v>1</v>
      </c>
      <c r="R168" s="73">
        <f t="shared" si="30"/>
        <v>0</v>
      </c>
      <c r="S168" s="73">
        <f t="shared" si="31"/>
        <v>0</v>
      </c>
      <c r="T168" s="73">
        <f t="shared" si="32"/>
        <v>0</v>
      </c>
      <c r="U168" s="75">
        <f t="shared" si="33"/>
        <v>1</v>
      </c>
    </row>
    <row r="169" spans="1:21" x14ac:dyDescent="0.25">
      <c r="A169" s="30">
        <f>+Hbtes_2021!B163</f>
        <v>9203</v>
      </c>
      <c r="B169" s="30" t="str">
        <f>+Hbtes_2021!C163</f>
        <v>CURACAUTÍN</v>
      </c>
      <c r="C169" s="70">
        <v>161</v>
      </c>
      <c r="D169" s="31">
        <f>+Hbtes_2021!D163</f>
        <v>18196</v>
      </c>
      <c r="E169" s="31">
        <f t="shared" si="34"/>
        <v>1475531</v>
      </c>
      <c r="F169" s="73">
        <f t="shared" si="24"/>
        <v>1</v>
      </c>
      <c r="G169" s="73">
        <f t="shared" si="25"/>
        <v>0</v>
      </c>
      <c r="H169" s="73">
        <f t="shared" si="26"/>
        <v>0</v>
      </c>
      <c r="I169" s="73">
        <f t="shared" si="27"/>
        <v>0</v>
      </c>
      <c r="J169" s="75">
        <f t="shared" si="28"/>
        <v>1</v>
      </c>
      <c r="L169" s="30">
        <f>+'Ing Percibidos_2021_SINIM'!B164</f>
        <v>3202</v>
      </c>
      <c r="M169" s="30" t="str">
        <f>+'Ing Percibidos_2021_SINIM'!C164</f>
        <v>DIEGO DE ALMAGRO</v>
      </c>
      <c r="N169" s="73">
        <v>161</v>
      </c>
      <c r="O169" s="31">
        <f>+'Ing Percibidos_2021_SINIM'!D164</f>
        <v>6392047</v>
      </c>
      <c r="P169" s="74">
        <f t="shared" si="35"/>
        <v>667849292</v>
      </c>
      <c r="Q169" s="73">
        <f t="shared" si="29"/>
        <v>1</v>
      </c>
      <c r="R169" s="73">
        <f t="shared" si="30"/>
        <v>0</v>
      </c>
      <c r="S169" s="73">
        <f t="shared" si="31"/>
        <v>0</v>
      </c>
      <c r="T169" s="73">
        <f t="shared" si="32"/>
        <v>0</v>
      </c>
      <c r="U169" s="75">
        <f t="shared" si="33"/>
        <v>1</v>
      </c>
    </row>
    <row r="170" spans="1:21" x14ac:dyDescent="0.25">
      <c r="A170" s="30">
        <f>+Hbtes_2021!B164</f>
        <v>16109</v>
      </c>
      <c r="B170" s="30" t="str">
        <f>+Hbtes_2021!C164</f>
        <v>YUNGAY</v>
      </c>
      <c r="C170" s="70">
        <v>162</v>
      </c>
      <c r="D170" s="31">
        <f>+Hbtes_2021!D164</f>
        <v>18670</v>
      </c>
      <c r="E170" s="31">
        <f t="shared" si="34"/>
        <v>1494201</v>
      </c>
      <c r="F170" s="73">
        <f t="shared" si="24"/>
        <v>1</v>
      </c>
      <c r="G170" s="73">
        <f t="shared" si="25"/>
        <v>0</v>
      </c>
      <c r="H170" s="73">
        <f t="shared" si="26"/>
        <v>0</v>
      </c>
      <c r="I170" s="73">
        <f t="shared" si="27"/>
        <v>0</v>
      </c>
      <c r="J170" s="75">
        <f t="shared" si="28"/>
        <v>1</v>
      </c>
      <c r="L170" s="30">
        <f>+'Ing Percibidos_2021_SINIM'!B165</f>
        <v>8306</v>
      </c>
      <c r="M170" s="30" t="str">
        <f>+'Ing Percibidos_2021_SINIM'!C165</f>
        <v>NACIMIENTO</v>
      </c>
      <c r="N170" s="73">
        <v>162</v>
      </c>
      <c r="O170" s="31">
        <f>+'Ing Percibidos_2021_SINIM'!D165</f>
        <v>6414756</v>
      </c>
      <c r="P170" s="74">
        <f t="shared" si="35"/>
        <v>674264048</v>
      </c>
      <c r="Q170" s="73">
        <f t="shared" si="29"/>
        <v>1</v>
      </c>
      <c r="R170" s="73">
        <f t="shared" si="30"/>
        <v>0</v>
      </c>
      <c r="S170" s="73">
        <f t="shared" si="31"/>
        <v>0</v>
      </c>
      <c r="T170" s="73">
        <f t="shared" si="32"/>
        <v>0</v>
      </c>
      <c r="U170" s="75">
        <f t="shared" si="33"/>
        <v>1</v>
      </c>
    </row>
    <row r="171" spans="1:21" x14ac:dyDescent="0.25">
      <c r="A171" s="30">
        <f>+Hbtes_2021!B165</f>
        <v>10107</v>
      </c>
      <c r="B171" s="30" t="str">
        <f>+Hbtes_2021!C165</f>
        <v>LLANQUIHUE</v>
      </c>
      <c r="C171" s="70">
        <v>163</v>
      </c>
      <c r="D171" s="31">
        <f>+Hbtes_2021!D165</f>
        <v>18694</v>
      </c>
      <c r="E171" s="31">
        <f t="shared" si="34"/>
        <v>1512895</v>
      </c>
      <c r="F171" s="73">
        <f t="shared" si="24"/>
        <v>1</v>
      </c>
      <c r="G171" s="73">
        <f t="shared" si="25"/>
        <v>0</v>
      </c>
      <c r="H171" s="73">
        <f t="shared" si="26"/>
        <v>0</v>
      </c>
      <c r="I171" s="73">
        <f t="shared" si="27"/>
        <v>0</v>
      </c>
      <c r="J171" s="75">
        <f t="shared" si="28"/>
        <v>1</v>
      </c>
      <c r="L171" s="30">
        <f>+'Ing Percibidos_2021_SINIM'!B166</f>
        <v>9105</v>
      </c>
      <c r="M171" s="30" t="str">
        <f>+'Ing Percibidos_2021_SINIM'!C166</f>
        <v>FREIRE</v>
      </c>
      <c r="N171" s="73">
        <v>163</v>
      </c>
      <c r="O171" s="31">
        <f>+'Ing Percibidos_2021_SINIM'!D166</f>
        <v>6451247</v>
      </c>
      <c r="P171" s="74">
        <f t="shared" si="35"/>
        <v>680715295</v>
      </c>
      <c r="Q171" s="73">
        <f t="shared" si="29"/>
        <v>1</v>
      </c>
      <c r="R171" s="73">
        <f t="shared" si="30"/>
        <v>0</v>
      </c>
      <c r="S171" s="73">
        <f t="shared" si="31"/>
        <v>0</v>
      </c>
      <c r="T171" s="73">
        <f t="shared" si="32"/>
        <v>0</v>
      </c>
      <c r="U171" s="75">
        <f t="shared" si="33"/>
        <v>1</v>
      </c>
    </row>
    <row r="172" spans="1:21" x14ac:dyDescent="0.25">
      <c r="A172" s="30">
        <f>+Hbtes_2021!B166</f>
        <v>13203</v>
      </c>
      <c r="B172" s="30" t="str">
        <f>+Hbtes_2021!C166</f>
        <v>SAN JOSÉ DE MAIPO</v>
      </c>
      <c r="C172" s="70">
        <v>164</v>
      </c>
      <c r="D172" s="31">
        <f>+Hbtes_2021!D166</f>
        <v>18917</v>
      </c>
      <c r="E172" s="31">
        <f t="shared" si="34"/>
        <v>1531812</v>
      </c>
      <c r="F172" s="73">
        <f t="shared" si="24"/>
        <v>1</v>
      </c>
      <c r="G172" s="73">
        <f t="shared" si="25"/>
        <v>0</v>
      </c>
      <c r="H172" s="73">
        <f t="shared" si="26"/>
        <v>0</v>
      </c>
      <c r="I172" s="73">
        <f t="shared" si="27"/>
        <v>0</v>
      </c>
      <c r="J172" s="75">
        <f t="shared" si="28"/>
        <v>1</v>
      </c>
      <c r="L172" s="30">
        <f>+'Ing Percibidos_2021_SINIM'!B167</f>
        <v>1405</v>
      </c>
      <c r="M172" s="30" t="str">
        <f>+'Ing Percibidos_2021_SINIM'!C167</f>
        <v>PICA</v>
      </c>
      <c r="N172" s="73">
        <v>164</v>
      </c>
      <c r="O172" s="31">
        <f>+'Ing Percibidos_2021_SINIM'!D167</f>
        <v>6533612</v>
      </c>
      <c r="P172" s="74">
        <f t="shared" si="35"/>
        <v>687248907</v>
      </c>
      <c r="Q172" s="73">
        <f t="shared" si="29"/>
        <v>1</v>
      </c>
      <c r="R172" s="73">
        <f t="shared" si="30"/>
        <v>0</v>
      </c>
      <c r="S172" s="73">
        <f t="shared" si="31"/>
        <v>0</v>
      </c>
      <c r="T172" s="73">
        <f t="shared" si="32"/>
        <v>0</v>
      </c>
      <c r="U172" s="75">
        <f t="shared" si="33"/>
        <v>1</v>
      </c>
    </row>
    <row r="173" spans="1:21" x14ac:dyDescent="0.25">
      <c r="A173" s="30">
        <f>+Hbtes_2021!B167</f>
        <v>16107</v>
      </c>
      <c r="B173" s="30" t="str">
        <f>+Hbtes_2021!C167</f>
        <v>QUILLÓN</v>
      </c>
      <c r="C173" s="70">
        <v>165</v>
      </c>
      <c r="D173" s="31">
        <f>+Hbtes_2021!D167</f>
        <v>18924</v>
      </c>
      <c r="E173" s="31">
        <f t="shared" si="34"/>
        <v>1550736</v>
      </c>
      <c r="F173" s="73">
        <f t="shared" si="24"/>
        <v>1</v>
      </c>
      <c r="G173" s="73">
        <f t="shared" si="25"/>
        <v>0</v>
      </c>
      <c r="H173" s="73">
        <f t="shared" si="26"/>
        <v>0</v>
      </c>
      <c r="I173" s="73">
        <f t="shared" si="27"/>
        <v>0</v>
      </c>
      <c r="J173" s="75">
        <f t="shared" si="28"/>
        <v>1</v>
      </c>
      <c r="L173" s="30">
        <f>+'Ing Percibidos_2021_SINIM'!B168</f>
        <v>16103</v>
      </c>
      <c r="M173" s="30" t="str">
        <f>+'Ing Percibidos_2021_SINIM'!C168</f>
        <v>CHILLÁN VIEJO</v>
      </c>
      <c r="N173" s="73">
        <v>165</v>
      </c>
      <c r="O173" s="31">
        <f>+'Ing Percibidos_2021_SINIM'!D168</f>
        <v>6560214</v>
      </c>
      <c r="P173" s="74">
        <f t="shared" si="35"/>
        <v>693809121</v>
      </c>
      <c r="Q173" s="73">
        <f t="shared" si="29"/>
        <v>1</v>
      </c>
      <c r="R173" s="73">
        <f t="shared" si="30"/>
        <v>0</v>
      </c>
      <c r="S173" s="73">
        <f t="shared" si="31"/>
        <v>0</v>
      </c>
      <c r="T173" s="73">
        <f t="shared" si="32"/>
        <v>0</v>
      </c>
      <c r="U173" s="75">
        <f t="shared" si="33"/>
        <v>1</v>
      </c>
    </row>
    <row r="174" spans="1:21" x14ac:dyDescent="0.25">
      <c r="A174" s="30">
        <f>+Hbtes_2021!B168</f>
        <v>5503</v>
      </c>
      <c r="B174" s="30" t="str">
        <f>+Hbtes_2021!C168</f>
        <v>HIJUELAS</v>
      </c>
      <c r="C174" s="70">
        <v>166</v>
      </c>
      <c r="D174" s="31">
        <f>+Hbtes_2021!D168</f>
        <v>19218</v>
      </c>
      <c r="E174" s="31">
        <f t="shared" si="34"/>
        <v>1569954</v>
      </c>
      <c r="F174" s="73">
        <f t="shared" si="24"/>
        <v>1</v>
      </c>
      <c r="G174" s="73">
        <f t="shared" si="25"/>
        <v>0</v>
      </c>
      <c r="H174" s="73">
        <f t="shared" si="26"/>
        <v>0</v>
      </c>
      <c r="I174" s="73">
        <f t="shared" si="27"/>
        <v>0</v>
      </c>
      <c r="J174" s="75">
        <f t="shared" si="28"/>
        <v>1</v>
      </c>
      <c r="L174" s="30">
        <f>+'Ing Percibidos_2021_SINIM'!B169</f>
        <v>16305</v>
      </c>
      <c r="M174" s="30" t="str">
        <f>+'Ing Percibidos_2021_SINIM'!C169</f>
        <v>SAN NICOLÁS</v>
      </c>
      <c r="N174" s="73">
        <v>166</v>
      </c>
      <c r="O174" s="31">
        <f>+'Ing Percibidos_2021_SINIM'!D169</f>
        <v>6583591</v>
      </c>
      <c r="P174" s="74">
        <f t="shared" si="35"/>
        <v>700392712</v>
      </c>
      <c r="Q174" s="73">
        <f t="shared" si="29"/>
        <v>1</v>
      </c>
      <c r="R174" s="73">
        <f t="shared" si="30"/>
        <v>0</v>
      </c>
      <c r="S174" s="73">
        <f t="shared" si="31"/>
        <v>0</v>
      </c>
      <c r="T174" s="73">
        <f t="shared" si="32"/>
        <v>0</v>
      </c>
      <c r="U174" s="75">
        <f t="shared" si="33"/>
        <v>1</v>
      </c>
    </row>
    <row r="175" spans="1:21" x14ac:dyDescent="0.25">
      <c r="A175" s="30">
        <f>+Hbtes_2021!B169</f>
        <v>6305</v>
      </c>
      <c r="B175" s="30" t="str">
        <f>+Hbtes_2021!C169</f>
        <v>NANCAGUA</v>
      </c>
      <c r="C175" s="70">
        <v>167</v>
      </c>
      <c r="D175" s="31">
        <f>+Hbtes_2021!D169</f>
        <v>19309</v>
      </c>
      <c r="E175" s="31">
        <f t="shared" si="34"/>
        <v>1589263</v>
      </c>
      <c r="F175" s="73">
        <f t="shared" si="24"/>
        <v>1</v>
      </c>
      <c r="G175" s="73">
        <f t="shared" si="25"/>
        <v>0</v>
      </c>
      <c r="H175" s="73">
        <f t="shared" si="26"/>
        <v>0</v>
      </c>
      <c r="I175" s="73">
        <f t="shared" si="27"/>
        <v>0</v>
      </c>
      <c r="J175" s="75">
        <f t="shared" si="28"/>
        <v>1</v>
      </c>
      <c r="L175" s="30">
        <f>+'Ing Percibidos_2021_SINIM'!B170</f>
        <v>13203</v>
      </c>
      <c r="M175" s="30" t="str">
        <f>+'Ing Percibidos_2021_SINIM'!C170</f>
        <v>SAN JOSÉ DE MAIPO</v>
      </c>
      <c r="N175" s="73">
        <v>167</v>
      </c>
      <c r="O175" s="31">
        <f>+'Ing Percibidos_2021_SINIM'!D170</f>
        <v>6627949</v>
      </c>
      <c r="P175" s="74">
        <f t="shared" si="35"/>
        <v>707020661</v>
      </c>
      <c r="Q175" s="73">
        <f t="shared" si="29"/>
        <v>1</v>
      </c>
      <c r="R175" s="73">
        <f t="shared" si="30"/>
        <v>0</v>
      </c>
      <c r="S175" s="73">
        <f t="shared" si="31"/>
        <v>0</v>
      </c>
      <c r="T175" s="73">
        <f t="shared" si="32"/>
        <v>0</v>
      </c>
      <c r="U175" s="75">
        <f t="shared" si="33"/>
        <v>1</v>
      </c>
    </row>
    <row r="176" spans="1:21" x14ac:dyDescent="0.25">
      <c r="A176" s="30">
        <f>+Hbtes_2021!B170</f>
        <v>9210</v>
      </c>
      <c r="B176" s="30" t="str">
        <f>+Hbtes_2021!C170</f>
        <v>TRAIGUÉN</v>
      </c>
      <c r="C176" s="70">
        <v>168</v>
      </c>
      <c r="D176" s="31">
        <f>+Hbtes_2021!D170</f>
        <v>19315</v>
      </c>
      <c r="E176" s="31">
        <f t="shared" si="34"/>
        <v>1608578</v>
      </c>
      <c r="F176" s="73">
        <f t="shared" si="24"/>
        <v>1</v>
      </c>
      <c r="G176" s="73">
        <f t="shared" si="25"/>
        <v>0</v>
      </c>
      <c r="H176" s="73">
        <f t="shared" si="26"/>
        <v>0</v>
      </c>
      <c r="I176" s="73">
        <f t="shared" si="27"/>
        <v>0</v>
      </c>
      <c r="J176" s="75">
        <f t="shared" si="28"/>
        <v>1</v>
      </c>
      <c r="L176" s="30">
        <f>+'Ing Percibidos_2021_SINIM'!B171</f>
        <v>10210</v>
      </c>
      <c r="M176" s="30" t="str">
        <f>+'Ing Percibidos_2021_SINIM'!C171</f>
        <v>QUINCHAO</v>
      </c>
      <c r="N176" s="73">
        <v>168</v>
      </c>
      <c r="O176" s="31">
        <f>+'Ing Percibidos_2021_SINIM'!D171</f>
        <v>6636087</v>
      </c>
      <c r="P176" s="74">
        <f t="shared" si="35"/>
        <v>713656748</v>
      </c>
      <c r="Q176" s="73">
        <f t="shared" si="29"/>
        <v>1</v>
      </c>
      <c r="R176" s="73">
        <f t="shared" si="30"/>
        <v>0</v>
      </c>
      <c r="S176" s="73">
        <f t="shared" si="31"/>
        <v>0</v>
      </c>
      <c r="T176" s="73">
        <f t="shared" si="32"/>
        <v>0</v>
      </c>
      <c r="U176" s="75">
        <f t="shared" si="33"/>
        <v>1</v>
      </c>
    </row>
    <row r="177" spans="1:21" x14ac:dyDescent="0.25">
      <c r="A177" s="30">
        <f>+Hbtes_2021!B171</f>
        <v>7408</v>
      </c>
      <c r="B177" s="30" t="str">
        <f>+Hbtes_2021!C171</f>
        <v>YERBAS BUENAS</v>
      </c>
      <c r="C177" s="70">
        <v>169</v>
      </c>
      <c r="D177" s="31">
        <f>+Hbtes_2021!D171</f>
        <v>19366</v>
      </c>
      <c r="E177" s="31">
        <f t="shared" si="34"/>
        <v>1627944</v>
      </c>
      <c r="F177" s="73">
        <f t="shared" si="24"/>
        <v>1</v>
      </c>
      <c r="G177" s="73">
        <f t="shared" si="25"/>
        <v>0</v>
      </c>
      <c r="H177" s="73">
        <f t="shared" si="26"/>
        <v>0</v>
      </c>
      <c r="I177" s="73">
        <f t="shared" si="27"/>
        <v>0</v>
      </c>
      <c r="J177" s="75">
        <f t="shared" si="28"/>
        <v>1</v>
      </c>
      <c r="L177" s="30">
        <f>+'Ing Percibidos_2021_SINIM'!B172</f>
        <v>7308</v>
      </c>
      <c r="M177" s="30" t="str">
        <f>+'Ing Percibidos_2021_SINIM'!C172</f>
        <v>TENO</v>
      </c>
      <c r="N177" s="73">
        <v>169</v>
      </c>
      <c r="O177" s="31">
        <f>+'Ing Percibidos_2021_SINIM'!D172</f>
        <v>6637286</v>
      </c>
      <c r="P177" s="74">
        <f t="shared" si="35"/>
        <v>720294034</v>
      </c>
      <c r="Q177" s="73">
        <f t="shared" si="29"/>
        <v>1</v>
      </c>
      <c r="R177" s="73">
        <f t="shared" si="30"/>
        <v>0</v>
      </c>
      <c r="S177" s="73">
        <f t="shared" si="31"/>
        <v>0</v>
      </c>
      <c r="T177" s="73">
        <f t="shared" si="32"/>
        <v>0</v>
      </c>
      <c r="U177" s="75">
        <f t="shared" si="33"/>
        <v>1</v>
      </c>
    </row>
    <row r="178" spans="1:21" x14ac:dyDescent="0.25">
      <c r="A178" s="30">
        <f>+Hbtes_2021!B172</f>
        <v>5803</v>
      </c>
      <c r="B178" s="30" t="str">
        <f>+Hbtes_2021!C172</f>
        <v>OLMUÉ</v>
      </c>
      <c r="C178" s="70">
        <v>170</v>
      </c>
      <c r="D178" s="31">
        <f>+Hbtes_2021!D172</f>
        <v>19535</v>
      </c>
      <c r="E178" s="31">
        <f t="shared" si="34"/>
        <v>1647479</v>
      </c>
      <c r="F178" s="73">
        <f t="shared" si="24"/>
        <v>1</v>
      </c>
      <c r="G178" s="73">
        <f t="shared" si="25"/>
        <v>0</v>
      </c>
      <c r="H178" s="73">
        <f t="shared" si="26"/>
        <v>0</v>
      </c>
      <c r="I178" s="73">
        <f t="shared" si="27"/>
        <v>0</v>
      </c>
      <c r="J178" s="75">
        <f t="shared" si="28"/>
        <v>1</v>
      </c>
      <c r="L178" s="30">
        <f>+'Ing Percibidos_2021_SINIM'!B173</f>
        <v>9103</v>
      </c>
      <c r="M178" s="30" t="str">
        <f>+'Ing Percibidos_2021_SINIM'!C173</f>
        <v>CUNCO</v>
      </c>
      <c r="N178" s="73">
        <v>170</v>
      </c>
      <c r="O178" s="31">
        <f>+'Ing Percibidos_2021_SINIM'!D173</f>
        <v>6679839</v>
      </c>
      <c r="P178" s="74">
        <f t="shared" si="35"/>
        <v>726973873</v>
      </c>
      <c r="Q178" s="73">
        <f t="shared" si="29"/>
        <v>1</v>
      </c>
      <c r="R178" s="73">
        <f t="shared" si="30"/>
        <v>0</v>
      </c>
      <c r="S178" s="73">
        <f t="shared" si="31"/>
        <v>0</v>
      </c>
      <c r="T178" s="73">
        <f t="shared" si="32"/>
        <v>0</v>
      </c>
      <c r="U178" s="75">
        <f t="shared" si="33"/>
        <v>1</v>
      </c>
    </row>
    <row r="179" spans="1:21" x14ac:dyDescent="0.25">
      <c r="A179" s="30">
        <f>+Hbtes_2021!B173</f>
        <v>7307</v>
      </c>
      <c r="B179" s="30" t="str">
        <f>+Hbtes_2021!C173</f>
        <v>SAGRADA FAMILIA</v>
      </c>
      <c r="C179" s="70">
        <v>171</v>
      </c>
      <c r="D179" s="31">
        <f>+Hbtes_2021!D173</f>
        <v>19556</v>
      </c>
      <c r="E179" s="31">
        <f t="shared" si="34"/>
        <v>1667035</v>
      </c>
      <c r="F179" s="73">
        <f t="shared" si="24"/>
        <v>1</v>
      </c>
      <c r="G179" s="73">
        <f t="shared" si="25"/>
        <v>0</v>
      </c>
      <c r="H179" s="73">
        <f t="shared" si="26"/>
        <v>0</v>
      </c>
      <c r="I179" s="73">
        <f t="shared" si="27"/>
        <v>0</v>
      </c>
      <c r="J179" s="75">
        <f t="shared" si="28"/>
        <v>1</v>
      </c>
      <c r="L179" s="30">
        <f>+'Ing Percibidos_2021_SINIM'!B174</f>
        <v>16108</v>
      </c>
      <c r="M179" s="30" t="str">
        <f>+'Ing Percibidos_2021_SINIM'!C174</f>
        <v>SAN IGNACIO</v>
      </c>
      <c r="N179" s="73">
        <v>171</v>
      </c>
      <c r="O179" s="31">
        <f>+'Ing Percibidos_2021_SINIM'!D174</f>
        <v>6750562</v>
      </c>
      <c r="P179" s="74">
        <f t="shared" si="35"/>
        <v>733724435</v>
      </c>
      <c r="Q179" s="73">
        <f t="shared" si="29"/>
        <v>1</v>
      </c>
      <c r="R179" s="73">
        <f t="shared" si="30"/>
        <v>0</v>
      </c>
      <c r="S179" s="73">
        <f t="shared" si="31"/>
        <v>0</v>
      </c>
      <c r="T179" s="73">
        <f t="shared" si="32"/>
        <v>0</v>
      </c>
      <c r="U179" s="75">
        <f t="shared" si="33"/>
        <v>1</v>
      </c>
    </row>
    <row r="180" spans="1:21" x14ac:dyDescent="0.25">
      <c r="A180" s="30">
        <f>+Hbtes_2021!B174</f>
        <v>3102</v>
      </c>
      <c r="B180" s="30" t="str">
        <f>+Hbtes_2021!C174</f>
        <v>CALDERA</v>
      </c>
      <c r="C180" s="70">
        <v>172</v>
      </c>
      <c r="D180" s="31">
        <f>+Hbtes_2021!D174</f>
        <v>19612</v>
      </c>
      <c r="E180" s="31">
        <f t="shared" si="34"/>
        <v>1686647</v>
      </c>
      <c r="F180" s="73">
        <f t="shared" si="24"/>
        <v>1</v>
      </c>
      <c r="G180" s="73">
        <f t="shared" si="25"/>
        <v>0</v>
      </c>
      <c r="H180" s="73">
        <f t="shared" si="26"/>
        <v>0</v>
      </c>
      <c r="I180" s="73">
        <f t="shared" si="27"/>
        <v>0</v>
      </c>
      <c r="J180" s="75">
        <f t="shared" si="28"/>
        <v>1</v>
      </c>
      <c r="L180" s="30">
        <f>+'Ing Percibidos_2021_SINIM'!B175</f>
        <v>6205</v>
      </c>
      <c r="M180" s="30" t="str">
        <f>+'Ing Percibidos_2021_SINIM'!C175</f>
        <v>NAVIDAD</v>
      </c>
      <c r="N180" s="73">
        <v>172</v>
      </c>
      <c r="O180" s="31">
        <f>+'Ing Percibidos_2021_SINIM'!D175</f>
        <v>6786821</v>
      </c>
      <c r="P180" s="74">
        <f t="shared" si="35"/>
        <v>740511256</v>
      </c>
      <c r="Q180" s="73">
        <f t="shared" si="29"/>
        <v>1</v>
      </c>
      <c r="R180" s="73">
        <f t="shared" si="30"/>
        <v>0</v>
      </c>
      <c r="S180" s="73">
        <f t="shared" si="31"/>
        <v>0</v>
      </c>
      <c r="T180" s="73">
        <f t="shared" si="32"/>
        <v>0</v>
      </c>
      <c r="U180" s="75">
        <f t="shared" si="33"/>
        <v>1</v>
      </c>
    </row>
    <row r="181" spans="1:21" x14ac:dyDescent="0.25">
      <c r="A181" s="30">
        <f>+Hbtes_2021!B175</f>
        <v>10105</v>
      </c>
      <c r="B181" s="30" t="str">
        <f>+Hbtes_2021!C175</f>
        <v>FRUTILLAR</v>
      </c>
      <c r="C181" s="70">
        <v>173</v>
      </c>
      <c r="D181" s="31">
        <f>+Hbtes_2021!D175</f>
        <v>20387</v>
      </c>
      <c r="E181" s="31">
        <f t="shared" si="34"/>
        <v>1707034</v>
      </c>
      <c r="F181" s="73">
        <f t="shared" si="24"/>
        <v>1</v>
      </c>
      <c r="G181" s="73">
        <f t="shared" si="25"/>
        <v>0</v>
      </c>
      <c r="H181" s="73">
        <f t="shared" si="26"/>
        <v>0</v>
      </c>
      <c r="I181" s="73">
        <f t="shared" si="27"/>
        <v>0</v>
      </c>
      <c r="J181" s="75">
        <f t="shared" si="28"/>
        <v>1</v>
      </c>
      <c r="L181" s="30">
        <f>+'Ing Percibidos_2021_SINIM'!B176</f>
        <v>9203</v>
      </c>
      <c r="M181" s="30" t="str">
        <f>+'Ing Percibidos_2021_SINIM'!C176</f>
        <v>CURACAUTÍN</v>
      </c>
      <c r="N181" s="73">
        <v>173</v>
      </c>
      <c r="O181" s="31">
        <f>+'Ing Percibidos_2021_SINIM'!D176</f>
        <v>6872696</v>
      </c>
      <c r="P181" s="74">
        <f t="shared" si="35"/>
        <v>747383952</v>
      </c>
      <c r="Q181" s="73">
        <f t="shared" si="29"/>
        <v>1</v>
      </c>
      <c r="R181" s="73">
        <f t="shared" si="30"/>
        <v>0</v>
      </c>
      <c r="S181" s="73">
        <f t="shared" si="31"/>
        <v>0</v>
      </c>
      <c r="T181" s="73">
        <f t="shared" si="32"/>
        <v>0</v>
      </c>
      <c r="U181" s="75">
        <f t="shared" si="33"/>
        <v>1</v>
      </c>
    </row>
    <row r="182" spans="1:21" x14ac:dyDescent="0.25">
      <c r="A182" s="30">
        <f>+Hbtes_2021!B176</f>
        <v>5105</v>
      </c>
      <c r="B182" s="30" t="str">
        <f>+Hbtes_2021!C176</f>
        <v>PUCHUNCAVÍ</v>
      </c>
      <c r="C182" s="70">
        <v>174</v>
      </c>
      <c r="D182" s="31">
        <f>+Hbtes_2021!D176</f>
        <v>20391</v>
      </c>
      <c r="E182" s="31">
        <f t="shared" si="34"/>
        <v>1727425</v>
      </c>
      <c r="F182" s="73">
        <f t="shared" si="24"/>
        <v>1</v>
      </c>
      <c r="G182" s="73">
        <f t="shared" si="25"/>
        <v>0</v>
      </c>
      <c r="H182" s="73">
        <f t="shared" si="26"/>
        <v>0</v>
      </c>
      <c r="I182" s="73">
        <f t="shared" si="27"/>
        <v>0</v>
      </c>
      <c r="J182" s="75">
        <f t="shared" si="28"/>
        <v>1</v>
      </c>
      <c r="L182" s="30">
        <f>+'Ing Percibidos_2021_SINIM'!B177</f>
        <v>8201</v>
      </c>
      <c r="M182" s="30" t="str">
        <f>+'Ing Percibidos_2021_SINIM'!C177</f>
        <v>LEBU</v>
      </c>
      <c r="N182" s="73">
        <v>174</v>
      </c>
      <c r="O182" s="31">
        <f>+'Ing Percibidos_2021_SINIM'!D177</f>
        <v>6898877</v>
      </c>
      <c r="P182" s="74">
        <f t="shared" si="35"/>
        <v>754282829</v>
      </c>
      <c r="Q182" s="73">
        <f t="shared" si="29"/>
        <v>1</v>
      </c>
      <c r="R182" s="73">
        <f t="shared" si="30"/>
        <v>0</v>
      </c>
      <c r="S182" s="73">
        <f t="shared" si="31"/>
        <v>0</v>
      </c>
      <c r="T182" s="73">
        <f t="shared" si="32"/>
        <v>0</v>
      </c>
      <c r="U182" s="75">
        <f t="shared" si="33"/>
        <v>1</v>
      </c>
    </row>
    <row r="183" spans="1:21" x14ac:dyDescent="0.25">
      <c r="A183" s="30">
        <f>+Hbtes_2021!B177</f>
        <v>14104</v>
      </c>
      <c r="B183" s="30" t="str">
        <f>+Hbtes_2021!C177</f>
        <v>LOS LAGOS</v>
      </c>
      <c r="C183" s="70">
        <v>175</v>
      </c>
      <c r="D183" s="31">
        <f>+Hbtes_2021!D177</f>
        <v>20527</v>
      </c>
      <c r="E183" s="31">
        <f t="shared" si="34"/>
        <v>1747952</v>
      </c>
      <c r="F183" s="73">
        <f t="shared" si="24"/>
        <v>1</v>
      </c>
      <c r="G183" s="73">
        <f t="shared" si="25"/>
        <v>0</v>
      </c>
      <c r="H183" s="73">
        <f t="shared" si="26"/>
        <v>0</v>
      </c>
      <c r="I183" s="73">
        <f t="shared" si="27"/>
        <v>0</v>
      </c>
      <c r="J183" s="75">
        <f t="shared" si="28"/>
        <v>1</v>
      </c>
      <c r="L183" s="30">
        <f>+'Ing Percibidos_2021_SINIM'!B178</f>
        <v>8304</v>
      </c>
      <c r="M183" s="30" t="str">
        <f>+'Ing Percibidos_2021_SINIM'!C178</f>
        <v>LAJA</v>
      </c>
      <c r="N183" s="73">
        <v>175</v>
      </c>
      <c r="O183" s="31">
        <f>+'Ing Percibidos_2021_SINIM'!D178</f>
        <v>6939894</v>
      </c>
      <c r="P183" s="74">
        <f t="shared" si="35"/>
        <v>761222723</v>
      </c>
      <c r="Q183" s="73">
        <f t="shared" si="29"/>
        <v>1</v>
      </c>
      <c r="R183" s="73">
        <f t="shared" si="30"/>
        <v>0</v>
      </c>
      <c r="S183" s="73">
        <f t="shared" si="31"/>
        <v>0</v>
      </c>
      <c r="T183" s="73">
        <f t="shared" si="32"/>
        <v>0</v>
      </c>
      <c r="U183" s="75">
        <f t="shared" si="33"/>
        <v>1</v>
      </c>
    </row>
    <row r="184" spans="1:21" x14ac:dyDescent="0.25">
      <c r="A184" s="30">
        <f>+Hbtes_2021!B178</f>
        <v>5402</v>
      </c>
      <c r="B184" s="30" t="str">
        <f>+Hbtes_2021!C178</f>
        <v>CABILDO</v>
      </c>
      <c r="C184" s="70">
        <v>176</v>
      </c>
      <c r="D184" s="31">
        <f>+Hbtes_2021!D178</f>
        <v>20715</v>
      </c>
      <c r="E184" s="31">
        <f t="shared" si="34"/>
        <v>1768667</v>
      </c>
      <c r="F184" s="73">
        <f t="shared" si="24"/>
        <v>1</v>
      </c>
      <c r="G184" s="73">
        <f t="shared" si="25"/>
        <v>0</v>
      </c>
      <c r="H184" s="73">
        <f t="shared" si="26"/>
        <v>0</v>
      </c>
      <c r="I184" s="73">
        <f t="shared" si="27"/>
        <v>0</v>
      </c>
      <c r="J184" s="75">
        <f t="shared" si="28"/>
        <v>1</v>
      </c>
      <c r="L184" s="30">
        <f>+'Ing Percibidos_2021_SINIM'!B179</f>
        <v>7203</v>
      </c>
      <c r="M184" s="30" t="str">
        <f>+'Ing Percibidos_2021_SINIM'!C179</f>
        <v>PELLUHUE</v>
      </c>
      <c r="N184" s="73">
        <v>176</v>
      </c>
      <c r="O184" s="31">
        <f>+'Ing Percibidos_2021_SINIM'!D179</f>
        <v>7231485</v>
      </c>
      <c r="P184" s="74">
        <f t="shared" si="35"/>
        <v>768454208</v>
      </c>
      <c r="Q184" s="73">
        <f t="shared" si="29"/>
        <v>1</v>
      </c>
      <c r="R184" s="73">
        <f t="shared" si="30"/>
        <v>0</v>
      </c>
      <c r="S184" s="73">
        <f t="shared" si="31"/>
        <v>0</v>
      </c>
      <c r="T184" s="73">
        <f t="shared" si="32"/>
        <v>0</v>
      </c>
      <c r="U184" s="75">
        <f t="shared" si="33"/>
        <v>1</v>
      </c>
    </row>
    <row r="185" spans="1:21" x14ac:dyDescent="0.25">
      <c r="A185" s="30">
        <f>+Hbtes_2021!B179</f>
        <v>14107</v>
      </c>
      <c r="B185" s="30" t="str">
        <f>+Hbtes_2021!C179</f>
        <v>PAILLACO</v>
      </c>
      <c r="C185" s="70">
        <v>177</v>
      </c>
      <c r="D185" s="31">
        <f>+Hbtes_2021!D179</f>
        <v>20848</v>
      </c>
      <c r="E185" s="31">
        <f t="shared" si="34"/>
        <v>1789515</v>
      </c>
      <c r="F185" s="73">
        <f t="shared" si="24"/>
        <v>1</v>
      </c>
      <c r="G185" s="73">
        <f t="shared" si="25"/>
        <v>0</v>
      </c>
      <c r="H185" s="73">
        <f t="shared" si="26"/>
        <v>0</v>
      </c>
      <c r="I185" s="73">
        <f t="shared" si="27"/>
        <v>0</v>
      </c>
      <c r="J185" s="75">
        <f t="shared" si="28"/>
        <v>1</v>
      </c>
      <c r="L185" s="30">
        <f>+'Ing Percibidos_2021_SINIM'!B180</f>
        <v>9119</v>
      </c>
      <c r="M185" s="30" t="str">
        <f>+'Ing Percibidos_2021_SINIM'!C180</f>
        <v>VILCÚN</v>
      </c>
      <c r="N185" s="73">
        <v>177</v>
      </c>
      <c r="O185" s="31">
        <f>+'Ing Percibidos_2021_SINIM'!D180</f>
        <v>7325722</v>
      </c>
      <c r="P185" s="74">
        <f t="shared" si="35"/>
        <v>775779930</v>
      </c>
      <c r="Q185" s="73">
        <f t="shared" si="29"/>
        <v>1</v>
      </c>
      <c r="R185" s="73">
        <f t="shared" si="30"/>
        <v>0</v>
      </c>
      <c r="S185" s="73">
        <f t="shared" si="31"/>
        <v>0</v>
      </c>
      <c r="T185" s="73">
        <f t="shared" si="32"/>
        <v>0</v>
      </c>
      <c r="U185" s="75">
        <f t="shared" si="33"/>
        <v>1</v>
      </c>
    </row>
    <row r="186" spans="1:21" x14ac:dyDescent="0.25">
      <c r="A186" s="30">
        <f>+Hbtes_2021!B180</f>
        <v>6113</v>
      </c>
      <c r="B186" s="30" t="str">
        <f>+Hbtes_2021!C180</f>
        <v>PICHIDEGUA</v>
      </c>
      <c r="C186" s="70">
        <v>178</v>
      </c>
      <c r="D186" s="31">
        <f>+Hbtes_2021!D180</f>
        <v>20855</v>
      </c>
      <c r="E186" s="31">
        <f t="shared" si="34"/>
        <v>1810370</v>
      </c>
      <c r="F186" s="73">
        <f t="shared" si="24"/>
        <v>1</v>
      </c>
      <c r="G186" s="73">
        <f t="shared" si="25"/>
        <v>0</v>
      </c>
      <c r="H186" s="73">
        <f t="shared" si="26"/>
        <v>0</v>
      </c>
      <c r="I186" s="73">
        <f t="shared" si="27"/>
        <v>0</v>
      </c>
      <c r="J186" s="75">
        <f t="shared" si="28"/>
        <v>1</v>
      </c>
      <c r="L186" s="30">
        <f>+'Ing Percibidos_2021_SINIM'!B181</f>
        <v>14204</v>
      </c>
      <c r="M186" s="30" t="str">
        <f>+'Ing Percibidos_2021_SINIM'!C181</f>
        <v>RÍO BUENO</v>
      </c>
      <c r="N186" s="73">
        <v>178</v>
      </c>
      <c r="O186" s="31">
        <f>+'Ing Percibidos_2021_SINIM'!D181</f>
        <v>7424686</v>
      </c>
      <c r="P186" s="74">
        <f t="shared" si="35"/>
        <v>783204616</v>
      </c>
      <c r="Q186" s="73">
        <f t="shared" si="29"/>
        <v>1</v>
      </c>
      <c r="R186" s="73">
        <f t="shared" si="30"/>
        <v>0</v>
      </c>
      <c r="S186" s="73">
        <f t="shared" si="31"/>
        <v>0</v>
      </c>
      <c r="T186" s="73">
        <f t="shared" si="32"/>
        <v>0</v>
      </c>
      <c r="U186" s="75">
        <f t="shared" si="33"/>
        <v>1</v>
      </c>
    </row>
    <row r="187" spans="1:21" x14ac:dyDescent="0.25">
      <c r="A187" s="30">
        <f>+Hbtes_2021!B181</f>
        <v>5304</v>
      </c>
      <c r="B187" s="30" t="str">
        <f>+Hbtes_2021!C181</f>
        <v>SAN ESTEBAN</v>
      </c>
      <c r="C187" s="70">
        <v>179</v>
      </c>
      <c r="D187" s="31">
        <f>+Hbtes_2021!D181</f>
        <v>20952</v>
      </c>
      <c r="E187" s="31">
        <f t="shared" si="34"/>
        <v>1831322</v>
      </c>
      <c r="F187" s="73">
        <f t="shared" si="24"/>
        <v>1</v>
      </c>
      <c r="G187" s="73">
        <f t="shared" si="25"/>
        <v>0</v>
      </c>
      <c r="H187" s="73">
        <f t="shared" si="26"/>
        <v>0</v>
      </c>
      <c r="I187" s="73">
        <f t="shared" si="27"/>
        <v>0</v>
      </c>
      <c r="J187" s="75">
        <f t="shared" si="28"/>
        <v>1</v>
      </c>
      <c r="L187" s="30">
        <f>+'Ing Percibidos_2021_SINIM'!B182</f>
        <v>8206</v>
      </c>
      <c r="M187" s="30" t="str">
        <f>+'Ing Percibidos_2021_SINIM'!C182</f>
        <v>LOS ÁLAMOS</v>
      </c>
      <c r="N187" s="73">
        <v>179</v>
      </c>
      <c r="O187" s="31">
        <f>+'Ing Percibidos_2021_SINIM'!D182</f>
        <v>7464519</v>
      </c>
      <c r="P187" s="74">
        <f t="shared" si="35"/>
        <v>790669135</v>
      </c>
      <c r="Q187" s="73">
        <f t="shared" si="29"/>
        <v>1</v>
      </c>
      <c r="R187" s="73">
        <f t="shared" si="30"/>
        <v>0</v>
      </c>
      <c r="S187" s="73">
        <f t="shared" si="31"/>
        <v>0</v>
      </c>
      <c r="T187" s="73">
        <f t="shared" si="32"/>
        <v>0</v>
      </c>
      <c r="U187" s="75">
        <f t="shared" si="33"/>
        <v>1</v>
      </c>
    </row>
    <row r="188" spans="1:21" x14ac:dyDescent="0.25">
      <c r="A188" s="30">
        <f>+Hbtes_2021!B182</f>
        <v>10303</v>
      </c>
      <c r="B188" s="30" t="str">
        <f>+Hbtes_2021!C182</f>
        <v>PURRANQUE</v>
      </c>
      <c r="C188" s="70">
        <v>180</v>
      </c>
      <c r="D188" s="31">
        <f>+Hbtes_2021!D182</f>
        <v>21060</v>
      </c>
      <c r="E188" s="31">
        <f t="shared" si="34"/>
        <v>1852382</v>
      </c>
      <c r="F188" s="73">
        <f t="shared" si="24"/>
        <v>1</v>
      </c>
      <c r="G188" s="73">
        <f t="shared" si="25"/>
        <v>0</v>
      </c>
      <c r="H188" s="73">
        <f t="shared" si="26"/>
        <v>0</v>
      </c>
      <c r="I188" s="73">
        <f t="shared" si="27"/>
        <v>0</v>
      </c>
      <c r="J188" s="75">
        <f t="shared" si="28"/>
        <v>1</v>
      </c>
      <c r="L188" s="30">
        <f>+'Ing Percibidos_2021_SINIM'!B183</f>
        <v>8305</v>
      </c>
      <c r="M188" s="30" t="str">
        <f>+'Ing Percibidos_2021_SINIM'!C183</f>
        <v>MULCHÉN</v>
      </c>
      <c r="N188" s="73">
        <v>180</v>
      </c>
      <c r="O188" s="31">
        <f>+'Ing Percibidos_2021_SINIM'!D183</f>
        <v>7535367</v>
      </c>
      <c r="P188" s="74">
        <f t="shared" si="35"/>
        <v>798204502</v>
      </c>
      <c r="Q188" s="73">
        <f t="shared" si="29"/>
        <v>1</v>
      </c>
      <c r="R188" s="73">
        <f t="shared" si="30"/>
        <v>0</v>
      </c>
      <c r="S188" s="73">
        <f t="shared" si="31"/>
        <v>0</v>
      </c>
      <c r="T188" s="73">
        <f t="shared" si="32"/>
        <v>0</v>
      </c>
      <c r="U188" s="75">
        <f t="shared" si="33"/>
        <v>1</v>
      </c>
    </row>
    <row r="189" spans="1:21" x14ac:dyDescent="0.25">
      <c r="A189" s="30">
        <f>+Hbtes_2021!B183</f>
        <v>7405</v>
      </c>
      <c r="B189" s="30" t="str">
        <f>+Hbtes_2021!C183</f>
        <v>RETIRO</v>
      </c>
      <c r="C189" s="70">
        <v>181</v>
      </c>
      <c r="D189" s="31">
        <f>+Hbtes_2021!D183</f>
        <v>21194</v>
      </c>
      <c r="E189" s="31">
        <f t="shared" si="34"/>
        <v>1873576</v>
      </c>
      <c r="F189" s="73">
        <f t="shared" si="24"/>
        <v>1</v>
      </c>
      <c r="G189" s="73">
        <f t="shared" si="25"/>
        <v>0</v>
      </c>
      <c r="H189" s="73">
        <f t="shared" si="26"/>
        <v>0</v>
      </c>
      <c r="I189" s="73">
        <f t="shared" si="27"/>
        <v>0</v>
      </c>
      <c r="J189" s="75">
        <f t="shared" si="28"/>
        <v>1</v>
      </c>
      <c r="L189" s="30">
        <f>+'Ing Percibidos_2021_SINIM'!B184</f>
        <v>7307</v>
      </c>
      <c r="M189" s="30" t="str">
        <f>+'Ing Percibidos_2021_SINIM'!C184</f>
        <v>SAGRADA FAMILIA</v>
      </c>
      <c r="N189" s="73">
        <v>181</v>
      </c>
      <c r="O189" s="31">
        <f>+'Ing Percibidos_2021_SINIM'!D184</f>
        <v>7544330</v>
      </c>
      <c r="P189" s="74">
        <f t="shared" si="35"/>
        <v>805748832</v>
      </c>
      <c r="Q189" s="73">
        <f t="shared" si="29"/>
        <v>1</v>
      </c>
      <c r="R189" s="73">
        <f t="shared" si="30"/>
        <v>0</v>
      </c>
      <c r="S189" s="73">
        <f t="shared" si="31"/>
        <v>0</v>
      </c>
      <c r="T189" s="73">
        <f t="shared" si="32"/>
        <v>0</v>
      </c>
      <c r="U189" s="75">
        <f t="shared" si="33"/>
        <v>1</v>
      </c>
    </row>
    <row r="190" spans="1:21" x14ac:dyDescent="0.25">
      <c r="A190" s="30">
        <f>+Hbtes_2021!B184</f>
        <v>6104</v>
      </c>
      <c r="B190" s="30" t="str">
        <f>+Hbtes_2021!C184</f>
        <v>COLTAUCO</v>
      </c>
      <c r="C190" s="70">
        <v>182</v>
      </c>
      <c r="D190" s="31">
        <f>+Hbtes_2021!D184</f>
        <v>21507</v>
      </c>
      <c r="E190" s="31">
        <f t="shared" si="34"/>
        <v>1895083</v>
      </c>
      <c r="F190" s="73">
        <f t="shared" si="24"/>
        <v>1</v>
      </c>
      <c r="G190" s="73">
        <f t="shared" si="25"/>
        <v>0</v>
      </c>
      <c r="H190" s="73">
        <f t="shared" si="26"/>
        <v>0</v>
      </c>
      <c r="I190" s="73">
        <f t="shared" si="27"/>
        <v>0</v>
      </c>
      <c r="J190" s="75">
        <f t="shared" si="28"/>
        <v>1</v>
      </c>
      <c r="L190" s="30">
        <f>+'Ing Percibidos_2021_SINIM'!B185</f>
        <v>7106</v>
      </c>
      <c r="M190" s="30" t="str">
        <f>+'Ing Percibidos_2021_SINIM'!C185</f>
        <v>PELARCO</v>
      </c>
      <c r="N190" s="73">
        <v>182</v>
      </c>
      <c r="O190" s="31">
        <f>+'Ing Percibidos_2021_SINIM'!D185</f>
        <v>7654047</v>
      </c>
      <c r="P190" s="74">
        <f t="shared" si="35"/>
        <v>813402879</v>
      </c>
      <c r="Q190" s="73">
        <f t="shared" si="29"/>
        <v>1</v>
      </c>
      <c r="R190" s="73">
        <f t="shared" si="30"/>
        <v>0</v>
      </c>
      <c r="S190" s="73">
        <f t="shared" si="31"/>
        <v>0</v>
      </c>
      <c r="T190" s="73">
        <f t="shared" si="32"/>
        <v>0</v>
      </c>
      <c r="U190" s="75">
        <f t="shared" si="33"/>
        <v>1</v>
      </c>
    </row>
    <row r="191" spans="1:21" x14ac:dyDescent="0.25">
      <c r="A191" s="30">
        <f>+Hbtes_2021!B185</f>
        <v>13303</v>
      </c>
      <c r="B191" s="30" t="str">
        <f>+Hbtes_2021!C185</f>
        <v>TILTIL</v>
      </c>
      <c r="C191" s="70">
        <v>183</v>
      </c>
      <c r="D191" s="31">
        <f>+Hbtes_2021!D185</f>
        <v>21783</v>
      </c>
      <c r="E191" s="31">
        <f t="shared" si="34"/>
        <v>1916866</v>
      </c>
      <c r="F191" s="73">
        <f t="shared" si="24"/>
        <v>1</v>
      </c>
      <c r="G191" s="73">
        <f t="shared" si="25"/>
        <v>0</v>
      </c>
      <c r="H191" s="73">
        <f t="shared" si="26"/>
        <v>0</v>
      </c>
      <c r="I191" s="73">
        <f t="shared" si="27"/>
        <v>0</v>
      </c>
      <c r="J191" s="75">
        <f t="shared" si="28"/>
        <v>1</v>
      </c>
      <c r="L191" s="30">
        <f>+'Ing Percibidos_2021_SINIM'!B186</f>
        <v>4303</v>
      </c>
      <c r="M191" s="30" t="str">
        <f>+'Ing Percibidos_2021_SINIM'!C186</f>
        <v>MONTE PATRIA</v>
      </c>
      <c r="N191" s="73">
        <v>183</v>
      </c>
      <c r="O191" s="31">
        <f>+'Ing Percibidos_2021_SINIM'!D186</f>
        <v>7701937</v>
      </c>
      <c r="P191" s="74">
        <f t="shared" si="35"/>
        <v>821104816</v>
      </c>
      <c r="Q191" s="73">
        <f t="shared" si="29"/>
        <v>1</v>
      </c>
      <c r="R191" s="73">
        <f t="shared" si="30"/>
        <v>0</v>
      </c>
      <c r="S191" s="73">
        <f t="shared" si="31"/>
        <v>0</v>
      </c>
      <c r="T191" s="73">
        <f t="shared" si="32"/>
        <v>0</v>
      </c>
      <c r="U191" s="75">
        <f t="shared" si="33"/>
        <v>1</v>
      </c>
    </row>
    <row r="192" spans="1:21" x14ac:dyDescent="0.25">
      <c r="A192" s="30">
        <f>+Hbtes_2021!B186</f>
        <v>8313</v>
      </c>
      <c r="B192" s="30" t="str">
        <f>+Hbtes_2021!C186</f>
        <v>YUMBEL</v>
      </c>
      <c r="C192" s="70">
        <v>184</v>
      </c>
      <c r="D192" s="31">
        <f>+Hbtes_2021!D186</f>
        <v>22158</v>
      </c>
      <c r="E192" s="31">
        <f t="shared" si="34"/>
        <v>1939024</v>
      </c>
      <c r="F192" s="73">
        <f t="shared" si="24"/>
        <v>1</v>
      </c>
      <c r="G192" s="73">
        <f t="shared" si="25"/>
        <v>0</v>
      </c>
      <c r="H192" s="73">
        <f t="shared" si="26"/>
        <v>0</v>
      </c>
      <c r="I192" s="73">
        <f t="shared" si="27"/>
        <v>0</v>
      </c>
      <c r="J192" s="75">
        <f t="shared" si="28"/>
        <v>1</v>
      </c>
      <c r="L192" s="30">
        <f>+'Ing Percibidos_2021_SINIM'!B187</f>
        <v>4201</v>
      </c>
      <c r="M192" s="30" t="str">
        <f>+'Ing Percibidos_2021_SINIM'!C187</f>
        <v>ILLAPEL</v>
      </c>
      <c r="N192" s="73">
        <v>184</v>
      </c>
      <c r="O192" s="31">
        <f>+'Ing Percibidos_2021_SINIM'!D187</f>
        <v>7744309</v>
      </c>
      <c r="P192" s="74">
        <f t="shared" si="35"/>
        <v>828849125</v>
      </c>
      <c r="Q192" s="73">
        <f t="shared" si="29"/>
        <v>1</v>
      </c>
      <c r="R192" s="73">
        <f t="shared" si="30"/>
        <v>0</v>
      </c>
      <c r="S192" s="73">
        <f t="shared" si="31"/>
        <v>0</v>
      </c>
      <c r="T192" s="73">
        <f t="shared" si="32"/>
        <v>0</v>
      </c>
      <c r="U192" s="75">
        <f t="shared" si="33"/>
        <v>1</v>
      </c>
    </row>
    <row r="193" spans="1:21" x14ac:dyDescent="0.25">
      <c r="A193" s="30">
        <f>+Hbtes_2021!B187</f>
        <v>8206</v>
      </c>
      <c r="B193" s="30" t="str">
        <f>+Hbtes_2021!C187</f>
        <v>LOS ÁLAMOS</v>
      </c>
      <c r="C193" s="70">
        <v>185</v>
      </c>
      <c r="D193" s="31">
        <f>+Hbtes_2021!D187</f>
        <v>22647</v>
      </c>
      <c r="E193" s="31">
        <f t="shared" si="34"/>
        <v>1961671</v>
      </c>
      <c r="F193" s="73">
        <f t="shared" si="24"/>
        <v>1</v>
      </c>
      <c r="G193" s="73">
        <f t="shared" si="25"/>
        <v>0</v>
      </c>
      <c r="H193" s="73">
        <f t="shared" si="26"/>
        <v>0</v>
      </c>
      <c r="I193" s="73">
        <f t="shared" si="27"/>
        <v>0</v>
      </c>
      <c r="J193" s="75">
        <f t="shared" si="28"/>
        <v>1</v>
      </c>
      <c r="L193" s="30">
        <f>+'Ing Percibidos_2021_SINIM'!B188</f>
        <v>2103</v>
      </c>
      <c r="M193" s="30" t="str">
        <f>+'Ing Percibidos_2021_SINIM'!C188</f>
        <v>SIERRA GORDA</v>
      </c>
      <c r="N193" s="73">
        <v>185</v>
      </c>
      <c r="O193" s="31">
        <f>+'Ing Percibidos_2021_SINIM'!D188</f>
        <v>7822819</v>
      </c>
      <c r="P193" s="74">
        <f t="shared" si="35"/>
        <v>836671944</v>
      </c>
      <c r="Q193" s="73">
        <f t="shared" si="29"/>
        <v>1</v>
      </c>
      <c r="R193" s="73">
        <f t="shared" si="30"/>
        <v>0</v>
      </c>
      <c r="S193" s="73">
        <f t="shared" si="31"/>
        <v>0</v>
      </c>
      <c r="T193" s="73">
        <f t="shared" si="32"/>
        <v>0</v>
      </c>
      <c r="U193" s="75">
        <f t="shared" si="33"/>
        <v>1</v>
      </c>
    </row>
    <row r="194" spans="1:21" x14ac:dyDescent="0.25">
      <c r="A194" s="30">
        <f>+Hbtes_2021!B188</f>
        <v>16102</v>
      </c>
      <c r="B194" s="30" t="str">
        <f>+Hbtes_2021!C188</f>
        <v>BULNES</v>
      </c>
      <c r="C194" s="70">
        <v>186</v>
      </c>
      <c r="D194" s="31">
        <f>+Hbtes_2021!D188</f>
        <v>22665</v>
      </c>
      <c r="E194" s="31">
        <f t="shared" si="34"/>
        <v>1984336</v>
      </c>
      <c r="F194" s="73">
        <f t="shared" si="24"/>
        <v>1</v>
      </c>
      <c r="G194" s="73">
        <f t="shared" si="25"/>
        <v>0</v>
      </c>
      <c r="H194" s="73">
        <f t="shared" si="26"/>
        <v>0</v>
      </c>
      <c r="I194" s="73">
        <f t="shared" si="27"/>
        <v>0</v>
      </c>
      <c r="J194" s="75">
        <f t="shared" si="28"/>
        <v>1</v>
      </c>
      <c r="L194" s="30">
        <f>+'Ing Percibidos_2021_SINIM'!B189</f>
        <v>13303</v>
      </c>
      <c r="M194" s="30" t="str">
        <f>+'Ing Percibidos_2021_SINIM'!C189</f>
        <v>TILTIL</v>
      </c>
      <c r="N194" s="73">
        <v>186</v>
      </c>
      <c r="O194" s="31">
        <f>+'Ing Percibidos_2021_SINIM'!D189</f>
        <v>7838169</v>
      </c>
      <c r="P194" s="74">
        <f t="shared" si="35"/>
        <v>844510113</v>
      </c>
      <c r="Q194" s="73">
        <f t="shared" si="29"/>
        <v>1</v>
      </c>
      <c r="R194" s="73">
        <f t="shared" si="30"/>
        <v>0</v>
      </c>
      <c r="S194" s="73">
        <f t="shared" si="31"/>
        <v>0</v>
      </c>
      <c r="T194" s="73">
        <f t="shared" si="32"/>
        <v>0</v>
      </c>
      <c r="U194" s="75">
        <f t="shared" si="33"/>
        <v>1</v>
      </c>
    </row>
    <row r="195" spans="1:21" x14ac:dyDescent="0.25">
      <c r="A195" s="30">
        <f>+Hbtes_2021!B189</f>
        <v>7402</v>
      </c>
      <c r="B195" s="30" t="str">
        <f>+Hbtes_2021!C189</f>
        <v>COLBÚN</v>
      </c>
      <c r="C195" s="70">
        <v>187</v>
      </c>
      <c r="D195" s="31">
        <f>+Hbtes_2021!D189</f>
        <v>22813</v>
      </c>
      <c r="E195" s="31">
        <f t="shared" si="34"/>
        <v>2007149</v>
      </c>
      <c r="F195" s="73">
        <f t="shared" si="24"/>
        <v>1</v>
      </c>
      <c r="G195" s="73">
        <f t="shared" si="25"/>
        <v>0</v>
      </c>
      <c r="H195" s="73">
        <f t="shared" si="26"/>
        <v>0</v>
      </c>
      <c r="I195" s="73">
        <f t="shared" si="27"/>
        <v>0</v>
      </c>
      <c r="J195" s="75">
        <f t="shared" si="28"/>
        <v>1</v>
      </c>
      <c r="L195" s="30">
        <f>+'Ing Percibidos_2021_SINIM'!B190</f>
        <v>10102</v>
      </c>
      <c r="M195" s="30" t="str">
        <f>+'Ing Percibidos_2021_SINIM'!C190</f>
        <v>CALBUCO</v>
      </c>
      <c r="N195" s="73">
        <v>187</v>
      </c>
      <c r="O195" s="31">
        <f>+'Ing Percibidos_2021_SINIM'!D190</f>
        <v>7850030</v>
      </c>
      <c r="P195" s="74">
        <f t="shared" si="35"/>
        <v>852360143</v>
      </c>
      <c r="Q195" s="73">
        <f t="shared" si="29"/>
        <v>1</v>
      </c>
      <c r="R195" s="73">
        <f t="shared" si="30"/>
        <v>0</v>
      </c>
      <c r="S195" s="73">
        <f t="shared" si="31"/>
        <v>0</v>
      </c>
      <c r="T195" s="73">
        <f t="shared" si="32"/>
        <v>0</v>
      </c>
      <c r="U195" s="75">
        <f t="shared" si="33"/>
        <v>1</v>
      </c>
    </row>
    <row r="196" spans="1:21" x14ac:dyDescent="0.25">
      <c r="A196" s="30">
        <f>+Hbtes_2021!B190</f>
        <v>6105</v>
      </c>
      <c r="B196" s="30" t="str">
        <f>+Hbtes_2021!C190</f>
        <v>DOÑIHUE</v>
      </c>
      <c r="C196" s="70">
        <v>188</v>
      </c>
      <c r="D196" s="31">
        <f>+Hbtes_2021!D190</f>
        <v>22964</v>
      </c>
      <c r="E196" s="31">
        <f t="shared" si="34"/>
        <v>2030113</v>
      </c>
      <c r="F196" s="73">
        <f t="shared" si="24"/>
        <v>1</v>
      </c>
      <c r="G196" s="73">
        <f t="shared" si="25"/>
        <v>0</v>
      </c>
      <c r="H196" s="73">
        <f t="shared" si="26"/>
        <v>0</v>
      </c>
      <c r="I196" s="73">
        <f t="shared" si="27"/>
        <v>0</v>
      </c>
      <c r="J196" s="75">
        <f t="shared" si="28"/>
        <v>1</v>
      </c>
      <c r="L196" s="30">
        <f>+'Ing Percibidos_2021_SINIM'!B191</f>
        <v>9102</v>
      </c>
      <c r="M196" s="30" t="str">
        <f>+'Ing Percibidos_2021_SINIM'!C191</f>
        <v>CARAHUE</v>
      </c>
      <c r="N196" s="73">
        <v>188</v>
      </c>
      <c r="O196" s="31">
        <f>+'Ing Percibidos_2021_SINIM'!D191</f>
        <v>7917418</v>
      </c>
      <c r="P196" s="74">
        <f t="shared" si="35"/>
        <v>860277561</v>
      </c>
      <c r="Q196" s="73">
        <f t="shared" si="29"/>
        <v>1</v>
      </c>
      <c r="R196" s="73">
        <f t="shared" si="30"/>
        <v>0</v>
      </c>
      <c r="S196" s="73">
        <f t="shared" si="31"/>
        <v>0</v>
      </c>
      <c r="T196" s="73">
        <f t="shared" si="32"/>
        <v>0</v>
      </c>
      <c r="U196" s="75">
        <f t="shared" si="33"/>
        <v>1</v>
      </c>
    </row>
    <row r="197" spans="1:21" x14ac:dyDescent="0.25">
      <c r="A197" s="30">
        <f>+Hbtes_2021!B191</f>
        <v>14106</v>
      </c>
      <c r="B197" s="30" t="str">
        <f>+Hbtes_2021!C191</f>
        <v>MARIQUINA</v>
      </c>
      <c r="C197" s="70">
        <v>189</v>
      </c>
      <c r="D197" s="31">
        <f>+Hbtes_2021!D191</f>
        <v>23458</v>
      </c>
      <c r="E197" s="31">
        <f t="shared" si="34"/>
        <v>2053571</v>
      </c>
      <c r="F197" s="73">
        <f t="shared" si="24"/>
        <v>1</v>
      </c>
      <c r="G197" s="73">
        <f t="shared" si="25"/>
        <v>0</v>
      </c>
      <c r="H197" s="73">
        <f t="shared" si="26"/>
        <v>0</v>
      </c>
      <c r="I197" s="73">
        <f t="shared" si="27"/>
        <v>0</v>
      </c>
      <c r="J197" s="75">
        <f t="shared" si="28"/>
        <v>1</v>
      </c>
      <c r="L197" s="30">
        <f>+'Ing Percibidos_2021_SINIM'!B192</f>
        <v>8313</v>
      </c>
      <c r="M197" s="30" t="str">
        <f>+'Ing Percibidos_2021_SINIM'!C192</f>
        <v>YUMBEL</v>
      </c>
      <c r="N197" s="73">
        <v>189</v>
      </c>
      <c r="O197" s="31">
        <f>+'Ing Percibidos_2021_SINIM'!D192</f>
        <v>7953634</v>
      </c>
      <c r="P197" s="74">
        <f t="shared" si="35"/>
        <v>868231195</v>
      </c>
      <c r="Q197" s="73">
        <f t="shared" si="29"/>
        <v>1</v>
      </c>
      <c r="R197" s="73">
        <f t="shared" si="30"/>
        <v>0</v>
      </c>
      <c r="S197" s="73">
        <f t="shared" si="31"/>
        <v>0</v>
      </c>
      <c r="T197" s="73">
        <f t="shared" si="32"/>
        <v>0</v>
      </c>
      <c r="U197" s="75">
        <f t="shared" si="33"/>
        <v>1</v>
      </c>
    </row>
    <row r="198" spans="1:21" x14ac:dyDescent="0.25">
      <c r="A198" s="30">
        <f>+Hbtes_2021!B192</f>
        <v>5506</v>
      </c>
      <c r="B198" s="30" t="str">
        <f>+Hbtes_2021!C192</f>
        <v>NOGALES</v>
      </c>
      <c r="C198" s="70">
        <v>190</v>
      </c>
      <c r="D198" s="31">
        <f>+Hbtes_2021!D192</f>
        <v>23559</v>
      </c>
      <c r="E198" s="31">
        <f t="shared" si="34"/>
        <v>2077130</v>
      </c>
      <c r="F198" s="73">
        <f t="shared" si="24"/>
        <v>1</v>
      </c>
      <c r="G198" s="73">
        <f t="shared" si="25"/>
        <v>0</v>
      </c>
      <c r="H198" s="73">
        <f t="shared" si="26"/>
        <v>0</v>
      </c>
      <c r="I198" s="73">
        <f t="shared" si="27"/>
        <v>0</v>
      </c>
      <c r="J198" s="75">
        <f t="shared" si="28"/>
        <v>1</v>
      </c>
      <c r="L198" s="30">
        <f>+'Ing Percibidos_2021_SINIM'!B193</f>
        <v>6107</v>
      </c>
      <c r="M198" s="30" t="str">
        <f>+'Ing Percibidos_2021_SINIM'!C193</f>
        <v>LAS CABRAS</v>
      </c>
      <c r="N198" s="73">
        <v>190</v>
      </c>
      <c r="O198" s="31">
        <f>+'Ing Percibidos_2021_SINIM'!D193</f>
        <v>8349183</v>
      </c>
      <c r="P198" s="74">
        <f t="shared" si="35"/>
        <v>876580378</v>
      </c>
      <c r="Q198" s="73">
        <f t="shared" si="29"/>
        <v>1</v>
      </c>
      <c r="R198" s="73">
        <f t="shared" si="30"/>
        <v>0</v>
      </c>
      <c r="S198" s="73">
        <f t="shared" si="31"/>
        <v>0</v>
      </c>
      <c r="T198" s="73">
        <f t="shared" si="32"/>
        <v>0</v>
      </c>
      <c r="U198" s="75">
        <f t="shared" si="33"/>
        <v>1</v>
      </c>
    </row>
    <row r="199" spans="1:21" x14ac:dyDescent="0.25">
      <c r="A199" s="30">
        <f>+Hbtes_2021!B193</f>
        <v>4203</v>
      </c>
      <c r="B199" s="30" t="str">
        <f>+Hbtes_2021!C193</f>
        <v>LOS VILOS</v>
      </c>
      <c r="C199" s="70">
        <v>191</v>
      </c>
      <c r="D199" s="31">
        <f>+Hbtes_2021!D193</f>
        <v>23668</v>
      </c>
      <c r="E199" s="31">
        <f t="shared" si="34"/>
        <v>2100798</v>
      </c>
      <c r="F199" s="73">
        <f t="shared" si="24"/>
        <v>1</v>
      </c>
      <c r="G199" s="73">
        <f t="shared" si="25"/>
        <v>0</v>
      </c>
      <c r="H199" s="73">
        <f t="shared" si="26"/>
        <v>0</v>
      </c>
      <c r="I199" s="73">
        <f t="shared" si="27"/>
        <v>0</v>
      </c>
      <c r="J199" s="75">
        <f t="shared" si="28"/>
        <v>1</v>
      </c>
      <c r="L199" s="30">
        <f>+'Ing Percibidos_2021_SINIM'!B194</f>
        <v>4204</v>
      </c>
      <c r="M199" s="30" t="str">
        <f>+'Ing Percibidos_2021_SINIM'!C194</f>
        <v>SALAMANCA</v>
      </c>
      <c r="N199" s="73">
        <v>191</v>
      </c>
      <c r="O199" s="31">
        <f>+'Ing Percibidos_2021_SINIM'!D194</f>
        <v>8373210</v>
      </c>
      <c r="P199" s="74">
        <f t="shared" si="35"/>
        <v>884953588</v>
      </c>
      <c r="Q199" s="73">
        <f t="shared" si="29"/>
        <v>1</v>
      </c>
      <c r="R199" s="73">
        <f t="shared" si="30"/>
        <v>0</v>
      </c>
      <c r="S199" s="73">
        <f t="shared" si="31"/>
        <v>0</v>
      </c>
      <c r="T199" s="73">
        <f t="shared" si="32"/>
        <v>0</v>
      </c>
      <c r="U199" s="75">
        <f t="shared" si="33"/>
        <v>1</v>
      </c>
    </row>
    <row r="200" spans="1:21" x14ac:dyDescent="0.25">
      <c r="A200" s="30">
        <f>+Hbtes_2021!B194</f>
        <v>8304</v>
      </c>
      <c r="B200" s="30" t="str">
        <f>+Hbtes_2021!C194</f>
        <v>LAJA</v>
      </c>
      <c r="C200" s="70">
        <v>192</v>
      </c>
      <c r="D200" s="31">
        <f>+Hbtes_2021!D194</f>
        <v>23896</v>
      </c>
      <c r="E200" s="31">
        <f t="shared" si="34"/>
        <v>2124694</v>
      </c>
      <c r="F200" s="73">
        <f t="shared" si="24"/>
        <v>1</v>
      </c>
      <c r="G200" s="73">
        <f t="shared" si="25"/>
        <v>0</v>
      </c>
      <c r="H200" s="73">
        <f t="shared" si="26"/>
        <v>0</v>
      </c>
      <c r="I200" s="73">
        <f t="shared" si="27"/>
        <v>0</v>
      </c>
      <c r="J200" s="75">
        <f t="shared" si="28"/>
        <v>1</v>
      </c>
      <c r="L200" s="30">
        <f>+'Ing Percibidos_2021_SINIM'!B195</f>
        <v>13603</v>
      </c>
      <c r="M200" s="30" t="str">
        <f>+'Ing Percibidos_2021_SINIM'!C195</f>
        <v>ISLA DE MAIPO</v>
      </c>
      <c r="N200" s="73">
        <v>192</v>
      </c>
      <c r="O200" s="31">
        <f>+'Ing Percibidos_2021_SINIM'!D195</f>
        <v>8399065</v>
      </c>
      <c r="P200" s="74">
        <f t="shared" si="35"/>
        <v>893352653</v>
      </c>
      <c r="Q200" s="73">
        <f t="shared" si="29"/>
        <v>1</v>
      </c>
      <c r="R200" s="73">
        <f t="shared" si="30"/>
        <v>0</v>
      </c>
      <c r="S200" s="73">
        <f t="shared" si="31"/>
        <v>0</v>
      </c>
      <c r="T200" s="73">
        <f t="shared" si="32"/>
        <v>0</v>
      </c>
      <c r="U200" s="75">
        <f t="shared" si="33"/>
        <v>1</v>
      </c>
    </row>
    <row r="201" spans="1:21" x14ac:dyDescent="0.25">
      <c r="A201" s="30">
        <f>+Hbtes_2021!B195</f>
        <v>12401</v>
      </c>
      <c r="B201" s="30" t="str">
        <f>+Hbtes_2021!C195</f>
        <v>NATALES</v>
      </c>
      <c r="C201" s="70">
        <v>193</v>
      </c>
      <c r="D201" s="31">
        <f>+Hbtes_2021!D195</f>
        <v>24044</v>
      </c>
      <c r="E201" s="31">
        <f t="shared" si="34"/>
        <v>2148738</v>
      </c>
      <c r="F201" s="73">
        <f t="shared" si="24"/>
        <v>1</v>
      </c>
      <c r="G201" s="73">
        <f t="shared" si="25"/>
        <v>0</v>
      </c>
      <c r="H201" s="73">
        <f t="shared" si="26"/>
        <v>0</v>
      </c>
      <c r="I201" s="73">
        <f t="shared" si="27"/>
        <v>0</v>
      </c>
      <c r="J201" s="75">
        <f t="shared" si="28"/>
        <v>1</v>
      </c>
      <c r="L201" s="30">
        <f>+'Ing Percibidos_2021_SINIM'!B196</f>
        <v>9202</v>
      </c>
      <c r="M201" s="30" t="str">
        <f>+'Ing Percibidos_2021_SINIM'!C196</f>
        <v>COLLIPULLI</v>
      </c>
      <c r="N201" s="73">
        <v>193</v>
      </c>
      <c r="O201" s="31">
        <f>+'Ing Percibidos_2021_SINIM'!D196</f>
        <v>8461757</v>
      </c>
      <c r="P201" s="74">
        <f t="shared" si="35"/>
        <v>901814410</v>
      </c>
      <c r="Q201" s="73">
        <f t="shared" si="29"/>
        <v>1</v>
      </c>
      <c r="R201" s="73">
        <f t="shared" si="30"/>
        <v>0</v>
      </c>
      <c r="S201" s="73">
        <f t="shared" si="31"/>
        <v>0</v>
      </c>
      <c r="T201" s="73">
        <f t="shared" si="32"/>
        <v>0</v>
      </c>
      <c r="U201" s="75">
        <f t="shared" si="33"/>
        <v>1</v>
      </c>
    </row>
    <row r="202" spans="1:21" x14ac:dyDescent="0.25">
      <c r="A202" s="30">
        <f>+Hbtes_2021!B196</f>
        <v>9109</v>
      </c>
      <c r="B202" s="30" t="str">
        <f>+Hbtes_2021!C196</f>
        <v>LONCOCHE</v>
      </c>
      <c r="C202" s="70">
        <v>194</v>
      </c>
      <c r="D202" s="31">
        <f>+Hbtes_2021!D196</f>
        <v>24766</v>
      </c>
      <c r="E202" s="31">
        <f t="shared" si="34"/>
        <v>2173504</v>
      </c>
      <c r="F202" s="73">
        <f t="shared" ref="F202:F265" si="36">IF(E202&lt;=$F$6,1,0)</f>
        <v>1</v>
      </c>
      <c r="G202" s="73">
        <f t="shared" ref="G202:G265" si="37">IF(AND(E202&gt;=$G$5,E202&lt;=$G$6),2,0)</f>
        <v>0</v>
      </c>
      <c r="H202" s="73">
        <f t="shared" ref="H202:H265" si="38">IF(AND(E202&gt;=$H$5,E202&lt;=$H$6),3,0)</f>
        <v>0</v>
      </c>
      <c r="I202" s="73">
        <f t="shared" ref="I202:I265" si="39">IF(AND(E202&gt;=$I$5,E202&lt;=$I$6),4,0)</f>
        <v>0</v>
      </c>
      <c r="J202" s="75">
        <f t="shared" ref="J202:J265" si="40">SUM(F202:I202)</f>
        <v>1</v>
      </c>
      <c r="L202" s="30">
        <f>+'Ing Percibidos_2021_SINIM'!B197</f>
        <v>13202</v>
      </c>
      <c r="M202" s="30" t="str">
        <f>+'Ing Percibidos_2021_SINIM'!C197</f>
        <v>PIRQUE</v>
      </c>
      <c r="N202" s="73">
        <v>194</v>
      </c>
      <c r="O202" s="31">
        <f>+'Ing Percibidos_2021_SINIM'!D197</f>
        <v>8467523</v>
      </c>
      <c r="P202" s="74">
        <f t="shared" si="35"/>
        <v>910281933</v>
      </c>
      <c r="Q202" s="73">
        <f t="shared" ref="Q202:Q265" si="41">IF(P202&lt;=$Q$6,1,0)</f>
        <v>1</v>
      </c>
      <c r="R202" s="73">
        <f t="shared" ref="R202:R265" si="42">IF(AND(P202&gt;=$R$5,P202&lt;=$R$6),2,0)</f>
        <v>0</v>
      </c>
      <c r="S202" s="73">
        <f t="shared" ref="S202:S265" si="43">IF(AND(P202&gt;=$S$5,P202&lt;=$S$6),3,0)</f>
        <v>0</v>
      </c>
      <c r="T202" s="73">
        <f t="shared" ref="T202:T265" si="44">IF(AND(P202&gt;=$T$5,P202&lt;=$T$6),4,0)</f>
        <v>0</v>
      </c>
      <c r="U202" s="75">
        <f t="shared" ref="U202:U265" si="45">SUM(Q202:T202)</f>
        <v>1</v>
      </c>
    </row>
    <row r="203" spans="1:21" x14ac:dyDescent="0.25">
      <c r="A203" s="30">
        <f>+Hbtes_2021!B197</f>
        <v>11201</v>
      </c>
      <c r="B203" s="30" t="str">
        <f>+Hbtes_2021!C197</f>
        <v>AYSÉN</v>
      </c>
      <c r="C203" s="70">
        <v>195</v>
      </c>
      <c r="D203" s="31">
        <f>+Hbtes_2021!D197</f>
        <v>25085</v>
      </c>
      <c r="E203" s="31">
        <f t="shared" ref="E203:E266" si="46">+E202+D203</f>
        <v>2198589</v>
      </c>
      <c r="F203" s="73">
        <f t="shared" si="36"/>
        <v>1</v>
      </c>
      <c r="G203" s="73">
        <f t="shared" si="37"/>
        <v>0</v>
      </c>
      <c r="H203" s="73">
        <f t="shared" si="38"/>
        <v>0</v>
      </c>
      <c r="I203" s="73">
        <f t="shared" si="39"/>
        <v>0</v>
      </c>
      <c r="J203" s="75">
        <f t="shared" si="40"/>
        <v>1</v>
      </c>
      <c r="L203" s="30">
        <f>+'Ing Percibidos_2021_SINIM'!B198</f>
        <v>5401</v>
      </c>
      <c r="M203" s="30" t="str">
        <f>+'Ing Percibidos_2021_SINIM'!C198</f>
        <v>LA LIGUA</v>
      </c>
      <c r="N203" s="73">
        <v>195</v>
      </c>
      <c r="O203" s="31">
        <f>+'Ing Percibidos_2021_SINIM'!D198</f>
        <v>8498245</v>
      </c>
      <c r="P203" s="74">
        <f t="shared" ref="P203:P266" si="47">+P202+O203</f>
        <v>918780178</v>
      </c>
      <c r="Q203" s="73">
        <f t="shared" si="41"/>
        <v>1</v>
      </c>
      <c r="R203" s="73">
        <f t="shared" si="42"/>
        <v>0</v>
      </c>
      <c r="S203" s="73">
        <f t="shared" si="43"/>
        <v>0</v>
      </c>
      <c r="T203" s="73">
        <f t="shared" si="44"/>
        <v>0</v>
      </c>
      <c r="U203" s="75">
        <f t="shared" si="45"/>
        <v>1</v>
      </c>
    </row>
    <row r="204" spans="1:21" x14ac:dyDescent="0.25">
      <c r="A204" s="30">
        <f>+Hbtes_2021!B198</f>
        <v>9105</v>
      </c>
      <c r="B204" s="30" t="str">
        <f>+Hbtes_2021!C198</f>
        <v>FREIRE</v>
      </c>
      <c r="C204" s="70">
        <v>196</v>
      </c>
      <c r="D204" s="31">
        <f>+Hbtes_2021!D198</f>
        <v>25472</v>
      </c>
      <c r="E204" s="31">
        <f t="shared" si="46"/>
        <v>2224061</v>
      </c>
      <c r="F204" s="73">
        <f t="shared" si="36"/>
        <v>1</v>
      </c>
      <c r="G204" s="73">
        <f t="shared" si="37"/>
        <v>0</v>
      </c>
      <c r="H204" s="73">
        <f t="shared" si="38"/>
        <v>0</v>
      </c>
      <c r="I204" s="73">
        <f t="shared" si="39"/>
        <v>0</v>
      </c>
      <c r="J204" s="75">
        <f t="shared" si="40"/>
        <v>1</v>
      </c>
      <c r="L204" s="30">
        <f>+'Ing Percibidos_2021_SINIM'!B199</f>
        <v>4106</v>
      </c>
      <c r="M204" s="30" t="str">
        <f>+'Ing Percibidos_2021_SINIM'!C199</f>
        <v>VICUÑA</v>
      </c>
      <c r="N204" s="73">
        <v>196</v>
      </c>
      <c r="O204" s="31">
        <f>+'Ing Percibidos_2021_SINIM'!D199</f>
        <v>8641620</v>
      </c>
      <c r="P204" s="74">
        <f t="shared" si="47"/>
        <v>927421798</v>
      </c>
      <c r="Q204" s="73">
        <f t="shared" si="41"/>
        <v>1</v>
      </c>
      <c r="R204" s="73">
        <f t="shared" si="42"/>
        <v>0</v>
      </c>
      <c r="S204" s="73">
        <f t="shared" si="43"/>
        <v>0</v>
      </c>
      <c r="T204" s="73">
        <f t="shared" si="44"/>
        <v>0</v>
      </c>
      <c r="U204" s="75">
        <f t="shared" si="45"/>
        <v>1</v>
      </c>
    </row>
    <row r="205" spans="1:21" x14ac:dyDescent="0.25">
      <c r="A205" s="30">
        <f>+Hbtes_2021!B199</f>
        <v>9102</v>
      </c>
      <c r="B205" s="30" t="str">
        <f>+Hbtes_2021!C199</f>
        <v>CARAHUE</v>
      </c>
      <c r="C205" s="70">
        <v>197</v>
      </c>
      <c r="D205" s="31">
        <f>+Hbtes_2021!D199</f>
        <v>25505</v>
      </c>
      <c r="E205" s="31">
        <f t="shared" si="46"/>
        <v>2249566</v>
      </c>
      <c r="F205" s="73">
        <f t="shared" si="36"/>
        <v>1</v>
      </c>
      <c r="G205" s="73">
        <f t="shared" si="37"/>
        <v>0</v>
      </c>
      <c r="H205" s="73">
        <f t="shared" si="38"/>
        <v>0</v>
      </c>
      <c r="I205" s="73">
        <f t="shared" si="39"/>
        <v>0</v>
      </c>
      <c r="J205" s="75">
        <f t="shared" si="40"/>
        <v>1</v>
      </c>
      <c r="L205" s="30">
        <f>+'Ing Percibidos_2021_SINIM'!B200</f>
        <v>16107</v>
      </c>
      <c r="M205" s="30" t="str">
        <f>+'Ing Percibidos_2021_SINIM'!C200</f>
        <v>QUILLÓN</v>
      </c>
      <c r="N205" s="73">
        <v>197</v>
      </c>
      <c r="O205" s="31">
        <f>+'Ing Percibidos_2021_SINIM'!D200</f>
        <v>8685076</v>
      </c>
      <c r="P205" s="74">
        <f t="shared" si="47"/>
        <v>936106874</v>
      </c>
      <c r="Q205" s="73">
        <f t="shared" si="41"/>
        <v>1</v>
      </c>
      <c r="R205" s="73">
        <f t="shared" si="42"/>
        <v>0</v>
      </c>
      <c r="S205" s="73">
        <f t="shared" si="43"/>
        <v>0</v>
      </c>
      <c r="T205" s="73">
        <f t="shared" si="44"/>
        <v>0</v>
      </c>
      <c r="U205" s="75">
        <f t="shared" si="45"/>
        <v>1</v>
      </c>
    </row>
    <row r="206" spans="1:21" x14ac:dyDescent="0.25">
      <c r="A206" s="30">
        <f>+Hbtes_2021!B200</f>
        <v>5603</v>
      </c>
      <c r="B206" s="30" t="str">
        <f>+Hbtes_2021!C200</f>
        <v>CARTAGENA</v>
      </c>
      <c r="C206" s="70">
        <v>198</v>
      </c>
      <c r="D206" s="31">
        <f>+Hbtes_2021!D200</f>
        <v>25815</v>
      </c>
      <c r="E206" s="31">
        <f t="shared" si="46"/>
        <v>2275381</v>
      </c>
      <c r="F206" s="73">
        <f t="shared" si="36"/>
        <v>1</v>
      </c>
      <c r="G206" s="73">
        <f t="shared" si="37"/>
        <v>0</v>
      </c>
      <c r="H206" s="73">
        <f t="shared" si="38"/>
        <v>0</v>
      </c>
      <c r="I206" s="73">
        <f t="shared" si="39"/>
        <v>0</v>
      </c>
      <c r="J206" s="75">
        <f t="shared" si="40"/>
        <v>1</v>
      </c>
      <c r="L206" s="30">
        <f>+'Ing Percibidos_2021_SINIM'!B201</f>
        <v>13602</v>
      </c>
      <c r="M206" s="30" t="str">
        <f>+'Ing Percibidos_2021_SINIM'!C201</f>
        <v>EL MONTE</v>
      </c>
      <c r="N206" s="73">
        <v>198</v>
      </c>
      <c r="O206" s="31">
        <f>+'Ing Percibidos_2021_SINIM'!D201</f>
        <v>8700065</v>
      </c>
      <c r="P206" s="74">
        <f t="shared" si="47"/>
        <v>944806939</v>
      </c>
      <c r="Q206" s="73">
        <f t="shared" si="41"/>
        <v>1</v>
      </c>
      <c r="R206" s="73">
        <f t="shared" si="42"/>
        <v>0</v>
      </c>
      <c r="S206" s="73">
        <f t="shared" si="43"/>
        <v>0</v>
      </c>
      <c r="T206" s="73">
        <f t="shared" si="44"/>
        <v>0</v>
      </c>
      <c r="U206" s="75">
        <f t="shared" si="45"/>
        <v>1</v>
      </c>
    </row>
    <row r="207" spans="1:21" x14ac:dyDescent="0.25">
      <c r="A207" s="30">
        <f>+Hbtes_2021!B201</f>
        <v>5504</v>
      </c>
      <c r="B207" s="30" t="str">
        <f>+Hbtes_2021!C201</f>
        <v>LA CRUZ</v>
      </c>
      <c r="C207" s="70">
        <v>199</v>
      </c>
      <c r="D207" s="31">
        <f>+Hbtes_2021!D201</f>
        <v>26008</v>
      </c>
      <c r="E207" s="31">
        <f t="shared" si="46"/>
        <v>2301389</v>
      </c>
      <c r="F207" s="73">
        <f t="shared" si="36"/>
        <v>1</v>
      </c>
      <c r="G207" s="73">
        <f t="shared" si="37"/>
        <v>0</v>
      </c>
      <c r="H207" s="73">
        <f t="shared" si="38"/>
        <v>0</v>
      </c>
      <c r="I207" s="73">
        <f t="shared" si="39"/>
        <v>0</v>
      </c>
      <c r="J207" s="75">
        <f t="shared" si="40"/>
        <v>1</v>
      </c>
      <c r="L207" s="30">
        <f>+'Ing Percibidos_2021_SINIM'!B202</f>
        <v>16302</v>
      </c>
      <c r="M207" s="30" t="str">
        <f>+'Ing Percibidos_2021_SINIM'!C202</f>
        <v>COIHUECO</v>
      </c>
      <c r="N207" s="73">
        <v>199</v>
      </c>
      <c r="O207" s="31">
        <f>+'Ing Percibidos_2021_SINIM'!D202</f>
        <v>8742887</v>
      </c>
      <c r="P207" s="74">
        <f t="shared" si="47"/>
        <v>953549826</v>
      </c>
      <c r="Q207" s="73">
        <f t="shared" si="41"/>
        <v>1</v>
      </c>
      <c r="R207" s="73">
        <f t="shared" si="42"/>
        <v>0</v>
      </c>
      <c r="S207" s="73">
        <f t="shared" si="43"/>
        <v>0</v>
      </c>
      <c r="T207" s="73">
        <f t="shared" si="44"/>
        <v>0</v>
      </c>
      <c r="U207" s="75">
        <f t="shared" si="45"/>
        <v>1</v>
      </c>
    </row>
    <row r="208" spans="1:21" x14ac:dyDescent="0.25">
      <c r="A208" s="30">
        <f>+Hbtes_2021!B202</f>
        <v>9114</v>
      </c>
      <c r="B208" s="30" t="str">
        <f>+Hbtes_2021!C202</f>
        <v>PITRUFQUÉN</v>
      </c>
      <c r="C208" s="70">
        <v>200</v>
      </c>
      <c r="D208" s="31">
        <f>+Hbtes_2021!D202</f>
        <v>26245</v>
      </c>
      <c r="E208" s="31">
        <f t="shared" si="46"/>
        <v>2327634</v>
      </c>
      <c r="F208" s="73">
        <f t="shared" si="36"/>
        <v>1</v>
      </c>
      <c r="G208" s="73">
        <f t="shared" si="37"/>
        <v>0</v>
      </c>
      <c r="H208" s="73">
        <f t="shared" si="38"/>
        <v>0</v>
      </c>
      <c r="I208" s="73">
        <f t="shared" si="39"/>
        <v>0</v>
      </c>
      <c r="J208" s="75">
        <f t="shared" si="40"/>
        <v>1</v>
      </c>
      <c r="L208" s="30">
        <f>+'Ing Percibidos_2021_SINIM'!B203</f>
        <v>9211</v>
      </c>
      <c r="M208" s="30" t="str">
        <f>+'Ing Percibidos_2021_SINIM'!C203</f>
        <v>VICTORIA</v>
      </c>
      <c r="N208" s="73">
        <v>200</v>
      </c>
      <c r="O208" s="31">
        <f>+'Ing Percibidos_2021_SINIM'!D203</f>
        <v>8743021</v>
      </c>
      <c r="P208" s="74">
        <f t="shared" si="47"/>
        <v>962292847</v>
      </c>
      <c r="Q208" s="73">
        <f t="shared" si="41"/>
        <v>1</v>
      </c>
      <c r="R208" s="73">
        <f t="shared" si="42"/>
        <v>0</v>
      </c>
      <c r="S208" s="73">
        <f t="shared" si="43"/>
        <v>0</v>
      </c>
      <c r="T208" s="73">
        <f t="shared" si="44"/>
        <v>0</v>
      </c>
      <c r="U208" s="75">
        <f t="shared" si="45"/>
        <v>1</v>
      </c>
    </row>
    <row r="209" spans="1:21" x14ac:dyDescent="0.25">
      <c r="A209" s="30">
        <f>+Hbtes_2021!B203</f>
        <v>9202</v>
      </c>
      <c r="B209" s="30" t="str">
        <f>+Hbtes_2021!C203</f>
        <v>COLLIPULLI</v>
      </c>
      <c r="C209" s="70">
        <v>201</v>
      </c>
      <c r="D209" s="31">
        <f>+Hbtes_2021!D203</f>
        <v>26271</v>
      </c>
      <c r="E209" s="31">
        <f t="shared" si="46"/>
        <v>2353905</v>
      </c>
      <c r="F209" s="73">
        <f t="shared" si="36"/>
        <v>1</v>
      </c>
      <c r="G209" s="73">
        <f t="shared" si="37"/>
        <v>0</v>
      </c>
      <c r="H209" s="73">
        <f t="shared" si="38"/>
        <v>0</v>
      </c>
      <c r="I209" s="73">
        <f t="shared" si="39"/>
        <v>0</v>
      </c>
      <c r="J209" s="75">
        <f t="shared" si="40"/>
        <v>1</v>
      </c>
      <c r="L209" s="30">
        <f>+'Ing Percibidos_2021_SINIM'!B204</f>
        <v>5602</v>
      </c>
      <c r="M209" s="30" t="str">
        <f>+'Ing Percibidos_2021_SINIM'!C204</f>
        <v>ALGARROBO</v>
      </c>
      <c r="N209" s="73">
        <v>201</v>
      </c>
      <c r="O209" s="31">
        <f>+'Ing Percibidos_2021_SINIM'!D204</f>
        <v>8813921</v>
      </c>
      <c r="P209" s="74">
        <f t="shared" si="47"/>
        <v>971106768</v>
      </c>
      <c r="Q209" s="73">
        <f t="shared" si="41"/>
        <v>1</v>
      </c>
      <c r="R209" s="73">
        <f t="shared" si="42"/>
        <v>0</v>
      </c>
      <c r="S209" s="73">
        <f t="shared" si="43"/>
        <v>0</v>
      </c>
      <c r="T209" s="73">
        <f t="shared" si="44"/>
        <v>0</v>
      </c>
      <c r="U209" s="75">
        <f t="shared" si="45"/>
        <v>1</v>
      </c>
    </row>
    <row r="210" spans="1:21" x14ac:dyDescent="0.25">
      <c r="A210" s="30">
        <f>+Hbtes_2021!B204</f>
        <v>8105</v>
      </c>
      <c r="B210" s="30" t="str">
        <f>+Hbtes_2021!C204</f>
        <v>HUALQUI</v>
      </c>
      <c r="C210" s="70">
        <v>202</v>
      </c>
      <c r="D210" s="31">
        <f>+Hbtes_2021!D204</f>
        <v>26366</v>
      </c>
      <c r="E210" s="31">
        <f t="shared" si="46"/>
        <v>2380271</v>
      </c>
      <c r="F210" s="73">
        <f t="shared" si="36"/>
        <v>1</v>
      </c>
      <c r="G210" s="73">
        <f t="shared" si="37"/>
        <v>0</v>
      </c>
      <c r="H210" s="73">
        <f t="shared" si="38"/>
        <v>0</v>
      </c>
      <c r="I210" s="73">
        <f t="shared" si="39"/>
        <v>0</v>
      </c>
      <c r="J210" s="75">
        <f t="shared" si="40"/>
        <v>1</v>
      </c>
      <c r="L210" s="30">
        <f>+'Ing Percibidos_2021_SINIM'!B205</f>
        <v>11201</v>
      </c>
      <c r="M210" s="30" t="str">
        <f>+'Ing Percibidos_2021_SINIM'!C205</f>
        <v>AYSÉN</v>
      </c>
      <c r="N210" s="73">
        <v>202</v>
      </c>
      <c r="O210" s="31">
        <f>+'Ing Percibidos_2021_SINIM'!D205</f>
        <v>8816639</v>
      </c>
      <c r="P210" s="74">
        <f t="shared" si="47"/>
        <v>979923407</v>
      </c>
      <c r="Q210" s="73">
        <f t="shared" si="41"/>
        <v>1</v>
      </c>
      <c r="R210" s="73">
        <f t="shared" si="42"/>
        <v>0</v>
      </c>
      <c r="S210" s="73">
        <f t="shared" si="43"/>
        <v>0</v>
      </c>
      <c r="T210" s="73">
        <f t="shared" si="44"/>
        <v>0</v>
      </c>
      <c r="U210" s="75">
        <f t="shared" si="45"/>
        <v>1</v>
      </c>
    </row>
    <row r="211" spans="1:21" x14ac:dyDescent="0.25">
      <c r="A211" s="30">
        <f>+Hbtes_2021!B205</f>
        <v>5703</v>
      </c>
      <c r="B211" s="30" t="str">
        <f>+Hbtes_2021!C205</f>
        <v>LLAILLAY</v>
      </c>
      <c r="C211" s="70">
        <v>203</v>
      </c>
      <c r="D211" s="31">
        <f>+Hbtes_2021!D205</f>
        <v>26760</v>
      </c>
      <c r="E211" s="31">
        <f t="shared" si="46"/>
        <v>2407031</v>
      </c>
      <c r="F211" s="73">
        <f t="shared" si="36"/>
        <v>1</v>
      </c>
      <c r="G211" s="73">
        <f t="shared" si="37"/>
        <v>0</v>
      </c>
      <c r="H211" s="73">
        <f t="shared" si="38"/>
        <v>0</v>
      </c>
      <c r="I211" s="73">
        <f t="shared" si="39"/>
        <v>0</v>
      </c>
      <c r="J211" s="75">
        <f t="shared" si="40"/>
        <v>1</v>
      </c>
      <c r="L211" s="30">
        <f>+'Ing Percibidos_2021_SINIM'!B206</f>
        <v>7403</v>
      </c>
      <c r="M211" s="30" t="str">
        <f>+'Ing Percibidos_2021_SINIM'!C206</f>
        <v>LONGAVÍ</v>
      </c>
      <c r="N211" s="73">
        <v>203</v>
      </c>
      <c r="O211" s="31">
        <f>+'Ing Percibidos_2021_SINIM'!D206</f>
        <v>8845265</v>
      </c>
      <c r="P211" s="74">
        <f t="shared" si="47"/>
        <v>988768672</v>
      </c>
      <c r="Q211" s="73">
        <f t="shared" si="41"/>
        <v>1</v>
      </c>
      <c r="R211" s="73">
        <f t="shared" si="42"/>
        <v>0</v>
      </c>
      <c r="S211" s="73">
        <f t="shared" si="43"/>
        <v>0</v>
      </c>
      <c r="T211" s="73">
        <f t="shared" si="44"/>
        <v>0</v>
      </c>
      <c r="U211" s="75">
        <f t="shared" si="45"/>
        <v>1</v>
      </c>
    </row>
    <row r="212" spans="1:21" x14ac:dyDescent="0.25">
      <c r="A212" s="30">
        <f>+Hbtes_2021!B206</f>
        <v>6107</v>
      </c>
      <c r="B212" s="30" t="str">
        <f>+Hbtes_2021!C206</f>
        <v>LAS CABRAS</v>
      </c>
      <c r="C212" s="70">
        <v>204</v>
      </c>
      <c r="D212" s="31">
        <f>+Hbtes_2021!D206</f>
        <v>27034</v>
      </c>
      <c r="E212" s="31">
        <f t="shared" si="46"/>
        <v>2434065</v>
      </c>
      <c r="F212" s="73">
        <f t="shared" si="36"/>
        <v>1</v>
      </c>
      <c r="G212" s="73">
        <f t="shared" si="37"/>
        <v>0</v>
      </c>
      <c r="H212" s="73">
        <f t="shared" si="38"/>
        <v>0</v>
      </c>
      <c r="I212" s="73">
        <f t="shared" si="39"/>
        <v>0</v>
      </c>
      <c r="J212" s="75">
        <f t="shared" si="40"/>
        <v>1</v>
      </c>
      <c r="L212" s="30">
        <f>+'Ing Percibidos_2021_SINIM'!B207</f>
        <v>13504</v>
      </c>
      <c r="M212" s="30" t="str">
        <f>+'Ing Percibidos_2021_SINIM'!C207</f>
        <v>MARÍA PINTO</v>
      </c>
      <c r="N212" s="73">
        <v>204</v>
      </c>
      <c r="O212" s="31">
        <f>+'Ing Percibidos_2021_SINIM'!D207</f>
        <v>8858653</v>
      </c>
      <c r="P212" s="74">
        <f t="shared" si="47"/>
        <v>997627325</v>
      </c>
      <c r="Q212" s="73">
        <f t="shared" si="41"/>
        <v>1</v>
      </c>
      <c r="R212" s="73">
        <f t="shared" si="42"/>
        <v>0</v>
      </c>
      <c r="S212" s="73">
        <f t="shared" si="43"/>
        <v>0</v>
      </c>
      <c r="T212" s="73">
        <f t="shared" si="44"/>
        <v>0</v>
      </c>
      <c r="U212" s="75">
        <f t="shared" si="45"/>
        <v>1</v>
      </c>
    </row>
    <row r="213" spans="1:21" x14ac:dyDescent="0.25">
      <c r="A213" s="30">
        <f>+Hbtes_2021!B207</f>
        <v>8201</v>
      </c>
      <c r="B213" s="30" t="str">
        <f>+Hbtes_2021!C207</f>
        <v>LEBU</v>
      </c>
      <c r="C213" s="70">
        <v>205</v>
      </c>
      <c r="D213" s="31">
        <f>+Hbtes_2021!D207</f>
        <v>27128</v>
      </c>
      <c r="E213" s="31">
        <f t="shared" si="46"/>
        <v>2461193</v>
      </c>
      <c r="F213" s="73">
        <f t="shared" si="36"/>
        <v>1</v>
      </c>
      <c r="G213" s="73">
        <f t="shared" si="37"/>
        <v>0</v>
      </c>
      <c r="H213" s="73">
        <f t="shared" si="38"/>
        <v>0</v>
      </c>
      <c r="I213" s="73">
        <f t="shared" si="39"/>
        <v>0</v>
      </c>
      <c r="J213" s="75">
        <f t="shared" si="40"/>
        <v>1</v>
      </c>
      <c r="L213" s="30">
        <f>+'Ing Percibidos_2021_SINIM'!B208</f>
        <v>13503</v>
      </c>
      <c r="M213" s="30" t="str">
        <f>+'Ing Percibidos_2021_SINIM'!C208</f>
        <v>CURACAVÍ</v>
      </c>
      <c r="N213" s="73">
        <v>205</v>
      </c>
      <c r="O213" s="31">
        <f>+'Ing Percibidos_2021_SINIM'!D208</f>
        <v>8865281</v>
      </c>
      <c r="P213" s="74">
        <f t="shared" si="47"/>
        <v>1006492606</v>
      </c>
      <c r="Q213" s="73">
        <f t="shared" si="41"/>
        <v>1</v>
      </c>
      <c r="R213" s="73">
        <f t="shared" si="42"/>
        <v>0</v>
      </c>
      <c r="S213" s="73">
        <f t="shared" si="43"/>
        <v>0</v>
      </c>
      <c r="T213" s="73">
        <f t="shared" si="44"/>
        <v>0</v>
      </c>
      <c r="U213" s="75">
        <f t="shared" si="45"/>
        <v>1</v>
      </c>
    </row>
    <row r="214" spans="1:21" x14ac:dyDescent="0.25">
      <c r="A214" s="30">
        <f>+Hbtes_2021!B208</f>
        <v>6110</v>
      </c>
      <c r="B214" s="30" t="str">
        <f>+Hbtes_2021!C208</f>
        <v>MOSTAZAL</v>
      </c>
      <c r="C214" s="70">
        <v>206</v>
      </c>
      <c r="D214" s="31">
        <f>+Hbtes_2021!D208</f>
        <v>27765</v>
      </c>
      <c r="E214" s="31">
        <f t="shared" si="46"/>
        <v>2488958</v>
      </c>
      <c r="F214" s="73">
        <f t="shared" si="36"/>
        <v>1</v>
      </c>
      <c r="G214" s="73">
        <f t="shared" si="37"/>
        <v>0</v>
      </c>
      <c r="H214" s="73">
        <f t="shared" si="38"/>
        <v>0</v>
      </c>
      <c r="I214" s="73">
        <f t="shared" si="39"/>
        <v>0</v>
      </c>
      <c r="J214" s="75">
        <f t="shared" si="40"/>
        <v>1</v>
      </c>
      <c r="L214" s="30">
        <f>+'Ing Percibidos_2021_SINIM'!B209</f>
        <v>7105</v>
      </c>
      <c r="M214" s="30" t="str">
        <f>+'Ing Percibidos_2021_SINIM'!C209</f>
        <v>MAULE</v>
      </c>
      <c r="N214" s="73">
        <v>206</v>
      </c>
      <c r="O214" s="31">
        <f>+'Ing Percibidos_2021_SINIM'!D209</f>
        <v>8891500</v>
      </c>
      <c r="P214" s="74">
        <f t="shared" si="47"/>
        <v>1015384106</v>
      </c>
      <c r="Q214" s="73">
        <f t="shared" si="41"/>
        <v>1</v>
      </c>
      <c r="R214" s="73">
        <f t="shared" si="42"/>
        <v>0</v>
      </c>
      <c r="S214" s="73">
        <f t="shared" si="43"/>
        <v>0</v>
      </c>
      <c r="T214" s="73">
        <f t="shared" si="44"/>
        <v>0</v>
      </c>
      <c r="U214" s="75">
        <f t="shared" si="45"/>
        <v>1</v>
      </c>
    </row>
    <row r="215" spans="1:21" x14ac:dyDescent="0.25">
      <c r="A215" s="30">
        <f>+Hbtes_2021!B209</f>
        <v>8306</v>
      </c>
      <c r="B215" s="30" t="str">
        <f>+Hbtes_2021!C209</f>
        <v>NACIMIENTO</v>
      </c>
      <c r="C215" s="70">
        <v>207</v>
      </c>
      <c r="D215" s="31">
        <f>+Hbtes_2021!D209</f>
        <v>27981</v>
      </c>
      <c r="E215" s="31">
        <f t="shared" si="46"/>
        <v>2516939</v>
      </c>
      <c r="F215" s="73">
        <f t="shared" si="36"/>
        <v>1</v>
      </c>
      <c r="G215" s="73">
        <f t="shared" si="37"/>
        <v>0</v>
      </c>
      <c r="H215" s="73">
        <f t="shared" si="38"/>
        <v>0</v>
      </c>
      <c r="I215" s="73">
        <f t="shared" si="39"/>
        <v>0</v>
      </c>
      <c r="J215" s="75">
        <f t="shared" si="40"/>
        <v>1</v>
      </c>
      <c r="L215" s="30">
        <f>+'Ing Percibidos_2021_SINIM'!B210</f>
        <v>2102</v>
      </c>
      <c r="M215" s="30" t="str">
        <f>+'Ing Percibidos_2021_SINIM'!C210</f>
        <v>MEJILLONES</v>
      </c>
      <c r="N215" s="73">
        <v>207</v>
      </c>
      <c r="O215" s="31">
        <f>+'Ing Percibidos_2021_SINIM'!D210</f>
        <v>8953429</v>
      </c>
      <c r="P215" s="74">
        <f t="shared" si="47"/>
        <v>1024337535</v>
      </c>
      <c r="Q215" s="73">
        <f t="shared" si="41"/>
        <v>1</v>
      </c>
      <c r="R215" s="73">
        <f t="shared" si="42"/>
        <v>0</v>
      </c>
      <c r="S215" s="73">
        <f t="shared" si="43"/>
        <v>0</v>
      </c>
      <c r="T215" s="73">
        <f t="shared" si="44"/>
        <v>0</v>
      </c>
      <c r="U215" s="75">
        <f t="shared" si="45"/>
        <v>1</v>
      </c>
    </row>
    <row r="216" spans="1:21" x14ac:dyDescent="0.25">
      <c r="A216" s="30">
        <f>+Hbtes_2021!B210</f>
        <v>2301</v>
      </c>
      <c r="B216" s="30" t="str">
        <f>+Hbtes_2021!C210</f>
        <v>TOCOPILLA</v>
      </c>
      <c r="C216" s="70">
        <v>208</v>
      </c>
      <c r="D216" s="31">
        <f>+Hbtes_2021!D210</f>
        <v>28214</v>
      </c>
      <c r="E216" s="31">
        <f t="shared" si="46"/>
        <v>2545153</v>
      </c>
      <c r="F216" s="73">
        <f t="shared" si="36"/>
        <v>1</v>
      </c>
      <c r="G216" s="73">
        <f t="shared" si="37"/>
        <v>0</v>
      </c>
      <c r="H216" s="73">
        <f t="shared" si="38"/>
        <v>0</v>
      </c>
      <c r="I216" s="73">
        <f t="shared" si="39"/>
        <v>0</v>
      </c>
      <c r="J216" s="75">
        <f t="shared" si="40"/>
        <v>1</v>
      </c>
      <c r="L216" s="30">
        <f>+'Ing Percibidos_2021_SINIM'!B211</f>
        <v>7108</v>
      </c>
      <c r="M216" s="30" t="str">
        <f>+'Ing Percibidos_2021_SINIM'!C211</f>
        <v>RÍO CLARO</v>
      </c>
      <c r="N216" s="73">
        <v>208</v>
      </c>
      <c r="O216" s="31">
        <f>+'Ing Percibidos_2021_SINIM'!D211</f>
        <v>9027890</v>
      </c>
      <c r="P216" s="74">
        <f t="shared" si="47"/>
        <v>1033365425</v>
      </c>
      <c r="Q216" s="73">
        <f t="shared" si="41"/>
        <v>1</v>
      </c>
      <c r="R216" s="73">
        <f t="shared" si="42"/>
        <v>0</v>
      </c>
      <c r="S216" s="73">
        <f t="shared" si="43"/>
        <v>0</v>
      </c>
      <c r="T216" s="73">
        <f t="shared" si="44"/>
        <v>0</v>
      </c>
      <c r="U216" s="75">
        <f t="shared" si="45"/>
        <v>1</v>
      </c>
    </row>
    <row r="217" spans="1:21" x14ac:dyDescent="0.25">
      <c r="A217" s="30">
        <f>+Hbtes_2021!B211</f>
        <v>16302</v>
      </c>
      <c r="B217" s="30" t="str">
        <f>+Hbtes_2021!C211</f>
        <v>COIHUECO</v>
      </c>
      <c r="C217" s="70">
        <v>209</v>
      </c>
      <c r="D217" s="31">
        <f>+Hbtes_2021!D211</f>
        <v>28569</v>
      </c>
      <c r="E217" s="31">
        <f t="shared" si="46"/>
        <v>2573722</v>
      </c>
      <c r="F217" s="73">
        <f t="shared" si="36"/>
        <v>1</v>
      </c>
      <c r="G217" s="73">
        <f t="shared" si="37"/>
        <v>0</v>
      </c>
      <c r="H217" s="73">
        <f t="shared" si="38"/>
        <v>0</v>
      </c>
      <c r="I217" s="73">
        <f t="shared" si="39"/>
        <v>0</v>
      </c>
      <c r="J217" s="75">
        <f t="shared" si="40"/>
        <v>1</v>
      </c>
      <c r="L217" s="30">
        <f>+'Ing Percibidos_2021_SINIM'!B212</f>
        <v>6303</v>
      </c>
      <c r="M217" s="30" t="str">
        <f>+'Ing Percibidos_2021_SINIM'!C212</f>
        <v>CHIMBARONGO</v>
      </c>
      <c r="N217" s="73">
        <v>209</v>
      </c>
      <c r="O217" s="31">
        <f>+'Ing Percibidos_2021_SINIM'!D212</f>
        <v>9031567</v>
      </c>
      <c r="P217" s="74">
        <f t="shared" si="47"/>
        <v>1042396992</v>
      </c>
      <c r="Q217" s="73">
        <f t="shared" si="41"/>
        <v>1</v>
      </c>
      <c r="R217" s="73">
        <f t="shared" si="42"/>
        <v>0</v>
      </c>
      <c r="S217" s="73">
        <f t="shared" si="43"/>
        <v>0</v>
      </c>
      <c r="T217" s="73">
        <f t="shared" si="44"/>
        <v>0</v>
      </c>
      <c r="U217" s="75">
        <f t="shared" si="45"/>
        <v>1</v>
      </c>
    </row>
    <row r="218" spans="1:21" x14ac:dyDescent="0.25">
      <c r="A218" s="30">
        <f>+Hbtes_2021!B212</f>
        <v>13403</v>
      </c>
      <c r="B218" s="30" t="str">
        <f>+Hbtes_2021!C212</f>
        <v>CALERA DE TANGO</v>
      </c>
      <c r="C218" s="70">
        <v>210</v>
      </c>
      <c r="D218" s="31">
        <f>+Hbtes_2021!D212</f>
        <v>29019</v>
      </c>
      <c r="E218" s="31">
        <f t="shared" si="46"/>
        <v>2602741</v>
      </c>
      <c r="F218" s="73">
        <f t="shared" si="36"/>
        <v>1</v>
      </c>
      <c r="G218" s="73">
        <f t="shared" si="37"/>
        <v>0</v>
      </c>
      <c r="H218" s="73">
        <f t="shared" si="38"/>
        <v>0</v>
      </c>
      <c r="I218" s="73">
        <f t="shared" si="39"/>
        <v>0</v>
      </c>
      <c r="J218" s="75">
        <f t="shared" si="40"/>
        <v>1</v>
      </c>
      <c r="L218" s="30">
        <f>+'Ing Percibidos_2021_SINIM'!B213</f>
        <v>8203</v>
      </c>
      <c r="M218" s="30" t="str">
        <f>+'Ing Percibidos_2021_SINIM'!C213</f>
        <v>CAÑETE</v>
      </c>
      <c r="N218" s="73">
        <v>210</v>
      </c>
      <c r="O218" s="31">
        <f>+'Ing Percibidos_2021_SINIM'!D213</f>
        <v>9055670</v>
      </c>
      <c r="P218" s="74">
        <f t="shared" si="47"/>
        <v>1051452662</v>
      </c>
      <c r="Q218" s="73">
        <f t="shared" si="41"/>
        <v>1</v>
      </c>
      <c r="R218" s="73">
        <f t="shared" si="42"/>
        <v>0</v>
      </c>
      <c r="S218" s="73">
        <f t="shared" si="43"/>
        <v>0</v>
      </c>
      <c r="T218" s="73">
        <f t="shared" si="44"/>
        <v>0</v>
      </c>
      <c r="U218" s="75">
        <f t="shared" si="45"/>
        <v>1</v>
      </c>
    </row>
    <row r="219" spans="1:21" x14ac:dyDescent="0.25">
      <c r="A219" s="30">
        <f>+Hbtes_2021!B213</f>
        <v>4204</v>
      </c>
      <c r="B219" s="30" t="str">
        <f>+Hbtes_2021!C213</f>
        <v>SALAMANCA</v>
      </c>
      <c r="C219" s="70">
        <v>211</v>
      </c>
      <c r="D219" s="31">
        <f>+Hbtes_2021!D213</f>
        <v>29359</v>
      </c>
      <c r="E219" s="31">
        <f t="shared" si="46"/>
        <v>2632100</v>
      </c>
      <c r="F219" s="73">
        <f t="shared" si="36"/>
        <v>1</v>
      </c>
      <c r="G219" s="73">
        <f t="shared" si="37"/>
        <v>0</v>
      </c>
      <c r="H219" s="73">
        <f t="shared" si="38"/>
        <v>0</v>
      </c>
      <c r="I219" s="73">
        <f t="shared" si="39"/>
        <v>0</v>
      </c>
      <c r="J219" s="75">
        <f t="shared" si="40"/>
        <v>1</v>
      </c>
      <c r="L219" s="30">
        <f>+'Ing Percibidos_2021_SINIM'!B214</f>
        <v>4203</v>
      </c>
      <c r="M219" s="30" t="str">
        <f>+'Ing Percibidos_2021_SINIM'!C214</f>
        <v>LOS VILOS</v>
      </c>
      <c r="N219" s="73">
        <v>211</v>
      </c>
      <c r="O219" s="31">
        <f>+'Ing Percibidos_2021_SINIM'!D214</f>
        <v>9375360</v>
      </c>
      <c r="P219" s="74">
        <f t="shared" si="47"/>
        <v>1060828022</v>
      </c>
      <c r="Q219" s="73">
        <f t="shared" si="41"/>
        <v>1</v>
      </c>
      <c r="R219" s="73">
        <f t="shared" si="42"/>
        <v>0</v>
      </c>
      <c r="S219" s="73">
        <f t="shared" si="43"/>
        <v>0</v>
      </c>
      <c r="T219" s="73">
        <f t="shared" si="44"/>
        <v>0</v>
      </c>
      <c r="U219" s="75">
        <f t="shared" si="45"/>
        <v>1</v>
      </c>
    </row>
    <row r="220" spans="1:21" x14ac:dyDescent="0.25">
      <c r="A220" s="30">
        <f>+Hbtes_2021!B214</f>
        <v>10208</v>
      </c>
      <c r="B220" s="30" t="str">
        <f>+Hbtes_2021!C214</f>
        <v>QUELLÓN</v>
      </c>
      <c r="C220" s="70">
        <v>212</v>
      </c>
      <c r="D220" s="31">
        <f>+Hbtes_2021!D214</f>
        <v>29538</v>
      </c>
      <c r="E220" s="31">
        <f t="shared" si="46"/>
        <v>2661638</v>
      </c>
      <c r="F220" s="73">
        <f t="shared" si="36"/>
        <v>1</v>
      </c>
      <c r="G220" s="73">
        <f t="shared" si="37"/>
        <v>0</v>
      </c>
      <c r="H220" s="73">
        <f t="shared" si="38"/>
        <v>0</v>
      </c>
      <c r="I220" s="73">
        <f t="shared" si="39"/>
        <v>0</v>
      </c>
      <c r="J220" s="75">
        <f t="shared" si="40"/>
        <v>1</v>
      </c>
      <c r="L220" s="30">
        <f>+'Ing Percibidos_2021_SINIM'!B215</f>
        <v>10205</v>
      </c>
      <c r="M220" s="30" t="str">
        <f>+'Ing Percibidos_2021_SINIM'!C215</f>
        <v>DALCAHUE</v>
      </c>
      <c r="N220" s="73">
        <v>212</v>
      </c>
      <c r="O220" s="31">
        <f>+'Ing Percibidos_2021_SINIM'!D215</f>
        <v>9413164</v>
      </c>
      <c r="P220" s="74">
        <f t="shared" si="47"/>
        <v>1070241186</v>
      </c>
      <c r="Q220" s="73">
        <f t="shared" si="41"/>
        <v>1</v>
      </c>
      <c r="R220" s="73">
        <f t="shared" si="42"/>
        <v>0</v>
      </c>
      <c r="S220" s="73">
        <f t="shared" si="43"/>
        <v>0</v>
      </c>
      <c r="T220" s="73">
        <f t="shared" si="44"/>
        <v>0</v>
      </c>
      <c r="U220" s="75">
        <f t="shared" si="45"/>
        <v>1</v>
      </c>
    </row>
    <row r="221" spans="1:21" x14ac:dyDescent="0.25">
      <c r="A221" s="30">
        <f>+Hbtes_2021!B215</f>
        <v>5102</v>
      </c>
      <c r="B221" s="30" t="str">
        <f>+Hbtes_2021!C215</f>
        <v>CASABLANCA</v>
      </c>
      <c r="C221" s="70">
        <v>213</v>
      </c>
      <c r="D221" s="31">
        <f>+Hbtes_2021!D215</f>
        <v>29556</v>
      </c>
      <c r="E221" s="31">
        <f t="shared" si="46"/>
        <v>2691194</v>
      </c>
      <c r="F221" s="73">
        <f t="shared" si="36"/>
        <v>1</v>
      </c>
      <c r="G221" s="73">
        <f t="shared" si="37"/>
        <v>0</v>
      </c>
      <c r="H221" s="73">
        <f t="shared" si="38"/>
        <v>0</v>
      </c>
      <c r="I221" s="73">
        <f t="shared" si="39"/>
        <v>0</v>
      </c>
      <c r="J221" s="75">
        <f t="shared" si="40"/>
        <v>1</v>
      </c>
      <c r="L221" s="30">
        <f>+'Ing Percibidos_2021_SINIM'!B216</f>
        <v>3201</v>
      </c>
      <c r="M221" s="30" t="str">
        <f>+'Ing Percibidos_2021_SINIM'!C216</f>
        <v>CHAÑARAL</v>
      </c>
      <c r="N221" s="73">
        <v>213</v>
      </c>
      <c r="O221" s="31">
        <f>+'Ing Percibidos_2021_SINIM'!D216</f>
        <v>9453373</v>
      </c>
      <c r="P221" s="74">
        <f t="shared" si="47"/>
        <v>1079694559</v>
      </c>
      <c r="Q221" s="73">
        <f t="shared" si="41"/>
        <v>1</v>
      </c>
      <c r="R221" s="73">
        <f t="shared" si="42"/>
        <v>0</v>
      </c>
      <c r="S221" s="73">
        <f t="shared" si="43"/>
        <v>0</v>
      </c>
      <c r="T221" s="73">
        <f t="shared" si="44"/>
        <v>0</v>
      </c>
      <c r="U221" s="75">
        <f t="shared" si="45"/>
        <v>1</v>
      </c>
    </row>
    <row r="222" spans="1:21" x14ac:dyDescent="0.25">
      <c r="A222" s="30">
        <f>+Hbtes_2021!B216</f>
        <v>4106</v>
      </c>
      <c r="B222" s="30" t="str">
        <f>+Hbtes_2021!C216</f>
        <v>VICUÑA</v>
      </c>
      <c r="C222" s="70">
        <v>214</v>
      </c>
      <c r="D222" s="31">
        <f>+Hbtes_2021!D216</f>
        <v>29990</v>
      </c>
      <c r="E222" s="31">
        <f t="shared" si="46"/>
        <v>2721184</v>
      </c>
      <c r="F222" s="73">
        <f t="shared" si="36"/>
        <v>1</v>
      </c>
      <c r="G222" s="73">
        <f t="shared" si="37"/>
        <v>0</v>
      </c>
      <c r="H222" s="73">
        <f t="shared" si="38"/>
        <v>0</v>
      </c>
      <c r="I222" s="73">
        <f t="shared" si="39"/>
        <v>0</v>
      </c>
      <c r="J222" s="75">
        <f t="shared" si="40"/>
        <v>1</v>
      </c>
      <c r="L222" s="30">
        <f>+'Ing Percibidos_2021_SINIM'!B217</f>
        <v>9111</v>
      </c>
      <c r="M222" s="30" t="str">
        <f>+'Ing Percibidos_2021_SINIM'!C217</f>
        <v>NUEVA IMPERIAL</v>
      </c>
      <c r="N222" s="73">
        <v>214</v>
      </c>
      <c r="O222" s="31">
        <f>+'Ing Percibidos_2021_SINIM'!D217</f>
        <v>9464536</v>
      </c>
      <c r="P222" s="74">
        <f t="shared" si="47"/>
        <v>1089159095</v>
      </c>
      <c r="Q222" s="73">
        <f t="shared" si="41"/>
        <v>1</v>
      </c>
      <c r="R222" s="73">
        <f t="shared" si="42"/>
        <v>0</v>
      </c>
      <c r="S222" s="73">
        <f t="shared" si="43"/>
        <v>0</v>
      </c>
      <c r="T222" s="73">
        <f t="shared" si="44"/>
        <v>0</v>
      </c>
      <c r="U222" s="75">
        <f t="shared" si="45"/>
        <v>1</v>
      </c>
    </row>
    <row r="223" spans="1:21" x14ac:dyDescent="0.25">
      <c r="A223" s="30">
        <f>+Hbtes_2021!B217</f>
        <v>9115</v>
      </c>
      <c r="B223" s="30" t="str">
        <f>+Hbtes_2021!C217</f>
        <v>PUCÓN</v>
      </c>
      <c r="C223" s="70">
        <v>215</v>
      </c>
      <c r="D223" s="31">
        <f>+Hbtes_2021!D217</f>
        <v>30052</v>
      </c>
      <c r="E223" s="31">
        <f t="shared" si="46"/>
        <v>2751236</v>
      </c>
      <c r="F223" s="73">
        <f t="shared" si="36"/>
        <v>1</v>
      </c>
      <c r="G223" s="73">
        <f t="shared" si="37"/>
        <v>0</v>
      </c>
      <c r="H223" s="73">
        <f t="shared" si="38"/>
        <v>0</v>
      </c>
      <c r="I223" s="73">
        <f t="shared" si="39"/>
        <v>0</v>
      </c>
      <c r="J223" s="75">
        <f t="shared" si="40"/>
        <v>1</v>
      </c>
      <c r="L223" s="30">
        <f>+'Ing Percibidos_2021_SINIM'!B218</f>
        <v>8303</v>
      </c>
      <c r="M223" s="30" t="str">
        <f>+'Ing Percibidos_2021_SINIM'!C218</f>
        <v>CABRERO</v>
      </c>
      <c r="N223" s="73">
        <v>215</v>
      </c>
      <c r="O223" s="31">
        <f>+'Ing Percibidos_2021_SINIM'!D218</f>
        <v>9496968</v>
      </c>
      <c r="P223" s="74">
        <f t="shared" si="47"/>
        <v>1098656063</v>
      </c>
      <c r="Q223" s="73">
        <f t="shared" si="41"/>
        <v>1</v>
      </c>
      <c r="R223" s="73">
        <f t="shared" si="42"/>
        <v>0</v>
      </c>
      <c r="S223" s="73">
        <f t="shared" si="43"/>
        <v>0</v>
      </c>
      <c r="T223" s="73">
        <f t="shared" si="44"/>
        <v>0</v>
      </c>
      <c r="U223" s="75">
        <f t="shared" si="45"/>
        <v>1</v>
      </c>
    </row>
    <row r="224" spans="1:21" x14ac:dyDescent="0.25">
      <c r="A224" s="30">
        <f>+Hbtes_2021!B218</f>
        <v>6116</v>
      </c>
      <c r="B224" s="30" t="str">
        <f>+Hbtes_2021!C218</f>
        <v>REQUINOA</v>
      </c>
      <c r="C224" s="70">
        <v>216</v>
      </c>
      <c r="D224" s="31">
        <f>+Hbtes_2021!D218</f>
        <v>30749</v>
      </c>
      <c r="E224" s="31">
        <f t="shared" si="46"/>
        <v>2781985</v>
      </c>
      <c r="F224" s="73">
        <f t="shared" si="36"/>
        <v>1</v>
      </c>
      <c r="G224" s="73">
        <f t="shared" si="37"/>
        <v>0</v>
      </c>
      <c r="H224" s="73">
        <f t="shared" si="38"/>
        <v>0</v>
      </c>
      <c r="I224" s="73">
        <f t="shared" si="39"/>
        <v>0</v>
      </c>
      <c r="J224" s="75">
        <f t="shared" si="40"/>
        <v>1</v>
      </c>
      <c r="L224" s="30">
        <f>+'Ing Percibidos_2021_SINIM'!B219</f>
        <v>14201</v>
      </c>
      <c r="M224" s="30" t="str">
        <f>+'Ing Percibidos_2021_SINIM'!C219</f>
        <v>LA UNIÓN</v>
      </c>
      <c r="N224" s="73">
        <v>216</v>
      </c>
      <c r="O224" s="31">
        <f>+'Ing Percibidos_2021_SINIM'!D219</f>
        <v>9570131</v>
      </c>
      <c r="P224" s="74">
        <f t="shared" si="47"/>
        <v>1108226194</v>
      </c>
      <c r="Q224" s="73">
        <f t="shared" si="41"/>
        <v>1</v>
      </c>
      <c r="R224" s="73">
        <f t="shared" si="42"/>
        <v>0</v>
      </c>
      <c r="S224" s="73">
        <f t="shared" si="43"/>
        <v>0</v>
      </c>
      <c r="T224" s="73">
        <f t="shared" si="44"/>
        <v>0</v>
      </c>
      <c r="U224" s="75">
        <f t="shared" si="45"/>
        <v>1</v>
      </c>
    </row>
    <row r="225" spans="1:21" x14ac:dyDescent="0.25">
      <c r="A225" s="30">
        <f>+Hbtes_2021!B219</f>
        <v>8303</v>
      </c>
      <c r="B225" s="30" t="str">
        <f>+Hbtes_2021!C219</f>
        <v>CABRERO</v>
      </c>
      <c r="C225" s="70">
        <v>217</v>
      </c>
      <c r="D225" s="31">
        <f>+Hbtes_2021!D219</f>
        <v>30842</v>
      </c>
      <c r="E225" s="31">
        <f t="shared" si="46"/>
        <v>2812827</v>
      </c>
      <c r="F225" s="73">
        <f t="shared" si="36"/>
        <v>1</v>
      </c>
      <c r="G225" s="73">
        <f t="shared" si="37"/>
        <v>0</v>
      </c>
      <c r="H225" s="73">
        <f t="shared" si="38"/>
        <v>0</v>
      </c>
      <c r="I225" s="73">
        <f t="shared" si="39"/>
        <v>0</v>
      </c>
      <c r="J225" s="75">
        <f t="shared" si="40"/>
        <v>1</v>
      </c>
      <c r="L225" s="30">
        <f>+'Ing Percibidos_2021_SINIM'!B220</f>
        <v>2203</v>
      </c>
      <c r="M225" s="30" t="str">
        <f>+'Ing Percibidos_2021_SINIM'!C220</f>
        <v>SAN PEDRO DE ATACAMA</v>
      </c>
      <c r="N225" s="73">
        <v>217</v>
      </c>
      <c r="O225" s="31">
        <f>+'Ing Percibidos_2021_SINIM'!D220</f>
        <v>9783839</v>
      </c>
      <c r="P225" s="74">
        <f t="shared" si="47"/>
        <v>1118010033</v>
      </c>
      <c r="Q225" s="73">
        <f t="shared" si="41"/>
        <v>1</v>
      </c>
      <c r="R225" s="73">
        <f t="shared" si="42"/>
        <v>0</v>
      </c>
      <c r="S225" s="73">
        <f t="shared" si="43"/>
        <v>0</v>
      </c>
      <c r="T225" s="73">
        <f t="shared" si="44"/>
        <v>0</v>
      </c>
      <c r="U225" s="75">
        <f t="shared" si="45"/>
        <v>1</v>
      </c>
    </row>
    <row r="226" spans="1:21" x14ac:dyDescent="0.25">
      <c r="A226" s="30">
        <f>+Hbtes_2021!B220</f>
        <v>8305</v>
      </c>
      <c r="B226" s="30" t="str">
        <f>+Hbtes_2021!C220</f>
        <v>MULCHÉN</v>
      </c>
      <c r="C226" s="70">
        <v>218</v>
      </c>
      <c r="D226" s="31">
        <f>+Hbtes_2021!D220</f>
        <v>31078</v>
      </c>
      <c r="E226" s="31">
        <f t="shared" si="46"/>
        <v>2843905</v>
      </c>
      <c r="F226" s="73">
        <f t="shared" si="36"/>
        <v>1</v>
      </c>
      <c r="G226" s="73">
        <f t="shared" si="37"/>
        <v>0</v>
      </c>
      <c r="H226" s="73">
        <f t="shared" si="38"/>
        <v>0</v>
      </c>
      <c r="I226" s="73">
        <f t="shared" si="39"/>
        <v>0</v>
      </c>
      <c r="J226" s="75">
        <f t="shared" si="40"/>
        <v>1</v>
      </c>
      <c r="L226" s="30">
        <f>+'Ing Percibidos_2021_SINIM'!B221</f>
        <v>3103</v>
      </c>
      <c r="M226" s="30" t="str">
        <f>+'Ing Percibidos_2021_SINIM'!C221</f>
        <v>TIERRA AMARILLA</v>
      </c>
      <c r="N226" s="73">
        <v>218</v>
      </c>
      <c r="O226" s="31">
        <f>+'Ing Percibidos_2021_SINIM'!D221</f>
        <v>9839003</v>
      </c>
      <c r="P226" s="74">
        <f t="shared" si="47"/>
        <v>1127849036</v>
      </c>
      <c r="Q226" s="73">
        <f t="shared" si="41"/>
        <v>1</v>
      </c>
      <c r="R226" s="73">
        <f t="shared" si="42"/>
        <v>0</v>
      </c>
      <c r="S226" s="73">
        <f t="shared" si="43"/>
        <v>0</v>
      </c>
      <c r="T226" s="73">
        <f t="shared" si="44"/>
        <v>0</v>
      </c>
      <c r="U226" s="75">
        <f t="shared" si="45"/>
        <v>1</v>
      </c>
    </row>
    <row r="227" spans="1:21" x14ac:dyDescent="0.25">
      <c r="A227" s="30">
        <f>+Hbtes_2021!B221</f>
        <v>7308</v>
      </c>
      <c r="B227" s="30" t="str">
        <f>+Hbtes_2021!C221</f>
        <v>TENO</v>
      </c>
      <c r="C227" s="70">
        <v>219</v>
      </c>
      <c r="D227" s="31">
        <f>+Hbtes_2021!D221</f>
        <v>31132</v>
      </c>
      <c r="E227" s="31">
        <f t="shared" si="46"/>
        <v>2875037</v>
      </c>
      <c r="F227" s="73">
        <f t="shared" si="36"/>
        <v>1</v>
      </c>
      <c r="G227" s="73">
        <f t="shared" si="37"/>
        <v>0</v>
      </c>
      <c r="H227" s="73">
        <f t="shared" si="38"/>
        <v>0</v>
      </c>
      <c r="I227" s="73">
        <f t="shared" si="39"/>
        <v>0</v>
      </c>
      <c r="J227" s="75">
        <f t="shared" si="40"/>
        <v>1</v>
      </c>
      <c r="L227" s="30">
        <f>+'Ing Percibidos_2021_SINIM'!B222</f>
        <v>7201</v>
      </c>
      <c r="M227" s="30" t="str">
        <f>+'Ing Percibidos_2021_SINIM'!C222</f>
        <v>CAUQUENES</v>
      </c>
      <c r="N227" s="73">
        <v>219</v>
      </c>
      <c r="O227" s="31">
        <f>+'Ing Percibidos_2021_SINIM'!D222</f>
        <v>9868221</v>
      </c>
      <c r="P227" s="74">
        <f t="shared" si="47"/>
        <v>1137717257</v>
      </c>
      <c r="Q227" s="73">
        <f t="shared" si="41"/>
        <v>1</v>
      </c>
      <c r="R227" s="73">
        <f t="shared" si="42"/>
        <v>0</v>
      </c>
      <c r="S227" s="73">
        <f t="shared" si="43"/>
        <v>0</v>
      </c>
      <c r="T227" s="73">
        <f t="shared" si="44"/>
        <v>0</v>
      </c>
      <c r="U227" s="75">
        <f t="shared" si="45"/>
        <v>1</v>
      </c>
    </row>
    <row r="228" spans="1:21" x14ac:dyDescent="0.25">
      <c r="A228" s="30">
        <f>+Hbtes_2021!B222</f>
        <v>13202</v>
      </c>
      <c r="B228" s="30" t="str">
        <f>+Hbtes_2021!C222</f>
        <v>PIRQUE</v>
      </c>
      <c r="C228" s="70">
        <v>220</v>
      </c>
      <c r="D228" s="31">
        <f>+Hbtes_2021!D222</f>
        <v>31134</v>
      </c>
      <c r="E228" s="31">
        <f t="shared" si="46"/>
        <v>2906171</v>
      </c>
      <c r="F228" s="73">
        <f t="shared" si="36"/>
        <v>1</v>
      </c>
      <c r="G228" s="73">
        <f t="shared" si="37"/>
        <v>0</v>
      </c>
      <c r="H228" s="73">
        <f t="shared" si="38"/>
        <v>0</v>
      </c>
      <c r="I228" s="73">
        <f t="shared" si="39"/>
        <v>0</v>
      </c>
      <c r="J228" s="75">
        <f t="shared" si="40"/>
        <v>1</v>
      </c>
      <c r="L228" s="30">
        <f>+'Ing Percibidos_2021_SINIM'!B223</f>
        <v>7304</v>
      </c>
      <c r="M228" s="30" t="str">
        <f>+'Ing Percibidos_2021_SINIM'!C223</f>
        <v>MOLINA</v>
      </c>
      <c r="N228" s="73">
        <v>220</v>
      </c>
      <c r="O228" s="31">
        <f>+'Ing Percibidos_2021_SINIM'!D223</f>
        <v>10013668</v>
      </c>
      <c r="P228" s="74">
        <f t="shared" si="47"/>
        <v>1147730925</v>
      </c>
      <c r="Q228" s="73">
        <f t="shared" si="41"/>
        <v>1</v>
      </c>
      <c r="R228" s="73">
        <f t="shared" si="42"/>
        <v>0</v>
      </c>
      <c r="S228" s="73">
        <f t="shared" si="43"/>
        <v>0</v>
      </c>
      <c r="T228" s="73">
        <f t="shared" si="44"/>
        <v>0</v>
      </c>
      <c r="U228" s="75">
        <f t="shared" si="45"/>
        <v>1</v>
      </c>
    </row>
    <row r="229" spans="1:21" x14ac:dyDescent="0.25">
      <c r="A229" s="30">
        <f>+Hbtes_2021!B223</f>
        <v>9119</v>
      </c>
      <c r="B229" s="30" t="str">
        <f>+Hbtes_2021!C223</f>
        <v>VILCÚN</v>
      </c>
      <c r="C229" s="70">
        <v>221</v>
      </c>
      <c r="D229" s="31">
        <f>+Hbtes_2021!D223</f>
        <v>31258</v>
      </c>
      <c r="E229" s="31">
        <f t="shared" si="46"/>
        <v>2937429</v>
      </c>
      <c r="F229" s="73">
        <f t="shared" si="36"/>
        <v>1</v>
      </c>
      <c r="G229" s="73">
        <f t="shared" si="37"/>
        <v>0</v>
      </c>
      <c r="H229" s="73">
        <f t="shared" si="38"/>
        <v>0</v>
      </c>
      <c r="I229" s="73">
        <f t="shared" si="39"/>
        <v>0</v>
      </c>
      <c r="J229" s="75">
        <f t="shared" si="40"/>
        <v>1</v>
      </c>
      <c r="L229" s="30">
        <f>+'Ing Percibidos_2021_SINIM'!B224</f>
        <v>5502</v>
      </c>
      <c r="M229" s="30" t="str">
        <f>+'Ing Percibidos_2021_SINIM'!C224</f>
        <v>CALERA</v>
      </c>
      <c r="N229" s="73">
        <v>221</v>
      </c>
      <c r="O229" s="31">
        <f>+'Ing Percibidos_2021_SINIM'!D224</f>
        <v>10226649</v>
      </c>
      <c r="P229" s="74">
        <f t="shared" si="47"/>
        <v>1157957574</v>
      </c>
      <c r="Q229" s="73">
        <f t="shared" si="41"/>
        <v>1</v>
      </c>
      <c r="R229" s="73">
        <f t="shared" si="42"/>
        <v>0</v>
      </c>
      <c r="S229" s="73">
        <f t="shared" si="43"/>
        <v>0</v>
      </c>
      <c r="T229" s="73">
        <f t="shared" si="44"/>
        <v>0</v>
      </c>
      <c r="U229" s="75">
        <f t="shared" si="45"/>
        <v>1</v>
      </c>
    </row>
    <row r="230" spans="1:21" x14ac:dyDescent="0.25">
      <c r="A230" s="30">
        <f>+Hbtes_2021!B224</f>
        <v>4303</v>
      </c>
      <c r="B230" s="30" t="str">
        <f>+Hbtes_2021!C224</f>
        <v>MONTE PATRIA</v>
      </c>
      <c r="C230" s="70">
        <v>222</v>
      </c>
      <c r="D230" s="31">
        <f>+Hbtes_2021!D224</f>
        <v>32607</v>
      </c>
      <c r="E230" s="31">
        <f t="shared" si="46"/>
        <v>2970036</v>
      </c>
      <c r="F230" s="73">
        <f t="shared" si="36"/>
        <v>1</v>
      </c>
      <c r="G230" s="73">
        <f t="shared" si="37"/>
        <v>0</v>
      </c>
      <c r="H230" s="73">
        <f t="shared" si="38"/>
        <v>0</v>
      </c>
      <c r="I230" s="73">
        <f t="shared" si="39"/>
        <v>0</v>
      </c>
      <c r="J230" s="75">
        <f t="shared" si="40"/>
        <v>1</v>
      </c>
      <c r="L230" s="30">
        <f>+'Ing Percibidos_2021_SINIM'!B225</f>
        <v>8202</v>
      </c>
      <c r="M230" s="30" t="str">
        <f>+'Ing Percibidos_2021_SINIM'!C225</f>
        <v>ARAUCO</v>
      </c>
      <c r="N230" s="73">
        <v>222</v>
      </c>
      <c r="O230" s="31">
        <f>+'Ing Percibidos_2021_SINIM'!D225</f>
        <v>10230969</v>
      </c>
      <c r="P230" s="74">
        <f t="shared" si="47"/>
        <v>1168188543</v>
      </c>
      <c r="Q230" s="73">
        <f t="shared" si="41"/>
        <v>1</v>
      </c>
      <c r="R230" s="73">
        <f t="shared" si="42"/>
        <v>0</v>
      </c>
      <c r="S230" s="73">
        <f t="shared" si="43"/>
        <v>0</v>
      </c>
      <c r="T230" s="73">
        <f t="shared" si="44"/>
        <v>0</v>
      </c>
      <c r="U230" s="75">
        <f t="shared" si="45"/>
        <v>1</v>
      </c>
    </row>
    <row r="231" spans="1:21" x14ac:dyDescent="0.25">
      <c r="A231" s="30">
        <f>+Hbtes_2021!B225</f>
        <v>4201</v>
      </c>
      <c r="B231" s="30" t="str">
        <f>+Hbtes_2021!C225</f>
        <v>ILLAPEL</v>
      </c>
      <c r="C231" s="70">
        <v>223</v>
      </c>
      <c r="D231" s="31">
        <f>+Hbtes_2021!D225</f>
        <v>32899</v>
      </c>
      <c r="E231" s="31">
        <f t="shared" si="46"/>
        <v>3002935</v>
      </c>
      <c r="F231" s="73">
        <f t="shared" si="36"/>
        <v>1</v>
      </c>
      <c r="G231" s="73">
        <f t="shared" si="37"/>
        <v>0</v>
      </c>
      <c r="H231" s="73">
        <f t="shared" si="38"/>
        <v>0</v>
      </c>
      <c r="I231" s="73">
        <f t="shared" si="39"/>
        <v>0</v>
      </c>
      <c r="J231" s="75">
        <f t="shared" si="40"/>
        <v>1</v>
      </c>
      <c r="L231" s="30">
        <f>+'Ing Percibidos_2021_SINIM'!B226</f>
        <v>7402</v>
      </c>
      <c r="M231" s="30" t="str">
        <f>+'Ing Percibidos_2021_SINIM'!C226</f>
        <v>COLBÚN</v>
      </c>
      <c r="N231" s="73">
        <v>223</v>
      </c>
      <c r="O231" s="31">
        <f>+'Ing Percibidos_2021_SINIM'!D226</f>
        <v>10320642</v>
      </c>
      <c r="P231" s="74">
        <f t="shared" si="47"/>
        <v>1178509185</v>
      </c>
      <c r="Q231" s="73">
        <f t="shared" si="41"/>
        <v>1</v>
      </c>
      <c r="R231" s="73">
        <f t="shared" si="42"/>
        <v>0</v>
      </c>
      <c r="S231" s="73">
        <f t="shared" si="43"/>
        <v>0</v>
      </c>
      <c r="T231" s="73">
        <f t="shared" si="44"/>
        <v>0</v>
      </c>
      <c r="U231" s="75">
        <f t="shared" si="45"/>
        <v>1</v>
      </c>
    </row>
    <row r="232" spans="1:21" x14ac:dyDescent="0.25">
      <c r="A232" s="30">
        <f>+Hbtes_2021!B226</f>
        <v>14204</v>
      </c>
      <c r="B232" s="30" t="str">
        <f>+Hbtes_2021!C226</f>
        <v>RÍO BUENO</v>
      </c>
      <c r="C232" s="70">
        <v>224</v>
      </c>
      <c r="D232" s="31">
        <f>+Hbtes_2021!D226</f>
        <v>32953</v>
      </c>
      <c r="E232" s="31">
        <f t="shared" si="46"/>
        <v>3035888</v>
      </c>
      <c r="F232" s="73">
        <f t="shared" si="36"/>
        <v>1</v>
      </c>
      <c r="G232" s="73">
        <f t="shared" si="37"/>
        <v>0</v>
      </c>
      <c r="H232" s="73">
        <f t="shared" si="38"/>
        <v>0</v>
      </c>
      <c r="I232" s="73">
        <f t="shared" si="39"/>
        <v>0</v>
      </c>
      <c r="J232" s="75">
        <f t="shared" si="40"/>
        <v>1</v>
      </c>
      <c r="L232" s="30">
        <f>+'Ing Percibidos_2021_SINIM'!B227</f>
        <v>6117</v>
      </c>
      <c r="M232" s="30" t="str">
        <f>+'Ing Percibidos_2021_SINIM'!C227</f>
        <v>SAN VICENTE</v>
      </c>
      <c r="N232" s="73">
        <v>224</v>
      </c>
      <c r="O232" s="31">
        <f>+'Ing Percibidos_2021_SINIM'!D227</f>
        <v>10403759</v>
      </c>
      <c r="P232" s="74">
        <f t="shared" si="47"/>
        <v>1188912944</v>
      </c>
      <c r="Q232" s="73">
        <f t="shared" si="41"/>
        <v>1</v>
      </c>
      <c r="R232" s="73">
        <f t="shared" si="42"/>
        <v>0</v>
      </c>
      <c r="S232" s="73">
        <f t="shared" si="43"/>
        <v>0</v>
      </c>
      <c r="T232" s="73">
        <f t="shared" si="44"/>
        <v>0</v>
      </c>
      <c r="U232" s="75">
        <f t="shared" si="45"/>
        <v>1</v>
      </c>
    </row>
    <row r="233" spans="1:21" x14ac:dyDescent="0.25">
      <c r="A233" s="30">
        <f>+Hbtes_2021!B227</f>
        <v>7403</v>
      </c>
      <c r="B233" s="30" t="str">
        <f>+Hbtes_2021!C227</f>
        <v>LONGAVÍ</v>
      </c>
      <c r="C233" s="70">
        <v>225</v>
      </c>
      <c r="D233" s="31">
        <f>+Hbtes_2021!D227</f>
        <v>33051</v>
      </c>
      <c r="E233" s="31">
        <f t="shared" si="46"/>
        <v>3068939</v>
      </c>
      <c r="F233" s="73">
        <f t="shared" si="36"/>
        <v>1</v>
      </c>
      <c r="G233" s="73">
        <f t="shared" si="37"/>
        <v>0</v>
      </c>
      <c r="H233" s="73">
        <f t="shared" si="38"/>
        <v>0</v>
      </c>
      <c r="I233" s="73">
        <f t="shared" si="39"/>
        <v>0</v>
      </c>
      <c r="J233" s="75">
        <f t="shared" si="40"/>
        <v>1</v>
      </c>
      <c r="L233" s="30">
        <f>+'Ing Percibidos_2021_SINIM'!B228</f>
        <v>7109</v>
      </c>
      <c r="M233" s="30" t="str">
        <f>+'Ing Percibidos_2021_SINIM'!C228</f>
        <v>SAN CLEMENTE</v>
      </c>
      <c r="N233" s="73">
        <v>225</v>
      </c>
      <c r="O233" s="31">
        <f>+'Ing Percibidos_2021_SINIM'!D228</f>
        <v>10438287</v>
      </c>
      <c r="P233" s="74">
        <f t="shared" si="47"/>
        <v>1199351231</v>
      </c>
      <c r="Q233" s="73">
        <f t="shared" si="41"/>
        <v>1</v>
      </c>
      <c r="R233" s="73">
        <f t="shared" si="42"/>
        <v>0</v>
      </c>
      <c r="S233" s="73">
        <f t="shared" si="43"/>
        <v>0</v>
      </c>
      <c r="T233" s="73">
        <f t="shared" si="44"/>
        <v>0</v>
      </c>
      <c r="U233" s="75">
        <f t="shared" si="45"/>
        <v>1</v>
      </c>
    </row>
    <row r="234" spans="1:21" x14ac:dyDescent="0.25">
      <c r="A234" s="30">
        <f>+Hbtes_2021!B228</f>
        <v>9111</v>
      </c>
      <c r="B234" s="30" t="str">
        <f>+Hbtes_2021!C228</f>
        <v>NUEVA IMPERIAL</v>
      </c>
      <c r="C234" s="70">
        <v>226</v>
      </c>
      <c r="D234" s="31">
        <f>+Hbtes_2021!D228</f>
        <v>33898</v>
      </c>
      <c r="E234" s="31">
        <f t="shared" si="46"/>
        <v>3102837</v>
      </c>
      <c r="F234" s="73">
        <f t="shared" si="36"/>
        <v>1</v>
      </c>
      <c r="G234" s="73">
        <f t="shared" si="37"/>
        <v>0</v>
      </c>
      <c r="H234" s="73">
        <f t="shared" si="38"/>
        <v>0</v>
      </c>
      <c r="I234" s="73">
        <f t="shared" si="39"/>
        <v>0</v>
      </c>
      <c r="J234" s="75">
        <f t="shared" si="40"/>
        <v>1</v>
      </c>
      <c r="L234" s="30">
        <f>+'Ing Percibidos_2021_SINIM'!B229</f>
        <v>8107</v>
      </c>
      <c r="M234" s="30" t="str">
        <f>+'Ing Percibidos_2021_SINIM'!C229</f>
        <v>PENCO</v>
      </c>
      <c r="N234" s="73">
        <v>226</v>
      </c>
      <c r="O234" s="31">
        <f>+'Ing Percibidos_2021_SINIM'!D229</f>
        <v>10464951</v>
      </c>
      <c r="P234" s="74">
        <f t="shared" si="47"/>
        <v>1209816182</v>
      </c>
      <c r="Q234" s="73">
        <f t="shared" si="41"/>
        <v>1</v>
      </c>
      <c r="R234" s="73">
        <f t="shared" si="42"/>
        <v>0</v>
      </c>
      <c r="S234" s="73">
        <f t="shared" si="43"/>
        <v>0</v>
      </c>
      <c r="T234" s="73">
        <f t="shared" si="44"/>
        <v>0</v>
      </c>
      <c r="U234" s="75">
        <f t="shared" si="45"/>
        <v>1</v>
      </c>
    </row>
    <row r="235" spans="1:21" x14ac:dyDescent="0.25">
      <c r="A235" s="30">
        <f>+Hbtes_2021!B229</f>
        <v>8205</v>
      </c>
      <c r="B235" s="30" t="str">
        <f>+Hbtes_2021!C229</f>
        <v>CURANILAHUE</v>
      </c>
      <c r="C235" s="70">
        <v>227</v>
      </c>
      <c r="D235" s="31">
        <f>+Hbtes_2021!D229</f>
        <v>33921</v>
      </c>
      <c r="E235" s="31">
        <f t="shared" si="46"/>
        <v>3136758</v>
      </c>
      <c r="F235" s="73">
        <f t="shared" si="36"/>
        <v>1</v>
      </c>
      <c r="G235" s="73">
        <f t="shared" si="37"/>
        <v>0</v>
      </c>
      <c r="H235" s="73">
        <f t="shared" si="38"/>
        <v>0</v>
      </c>
      <c r="I235" s="73">
        <f t="shared" si="39"/>
        <v>0</v>
      </c>
      <c r="J235" s="75">
        <f t="shared" si="40"/>
        <v>1</v>
      </c>
      <c r="L235" s="30">
        <f>+'Ing Percibidos_2021_SINIM'!B230</f>
        <v>7404</v>
      </c>
      <c r="M235" s="30" t="str">
        <f>+'Ing Percibidos_2021_SINIM'!C230</f>
        <v>PARRAL</v>
      </c>
      <c r="N235" s="73">
        <v>227</v>
      </c>
      <c r="O235" s="31">
        <f>+'Ing Percibidos_2021_SINIM'!D230</f>
        <v>10470071</v>
      </c>
      <c r="P235" s="74">
        <f t="shared" si="47"/>
        <v>1220286253</v>
      </c>
      <c r="Q235" s="73">
        <f t="shared" si="41"/>
        <v>1</v>
      </c>
      <c r="R235" s="73">
        <f t="shared" si="42"/>
        <v>0</v>
      </c>
      <c r="S235" s="73">
        <f t="shared" si="43"/>
        <v>0</v>
      </c>
      <c r="T235" s="73">
        <f t="shared" si="44"/>
        <v>0</v>
      </c>
      <c r="U235" s="75">
        <f t="shared" si="45"/>
        <v>1</v>
      </c>
    </row>
    <row r="236" spans="1:21" x14ac:dyDescent="0.25">
      <c r="A236" s="30">
        <f>+Hbtes_2021!B230</f>
        <v>16103</v>
      </c>
      <c r="B236" s="30" t="str">
        <f>+Hbtes_2021!C230</f>
        <v>CHILLÁN VIEJO</v>
      </c>
      <c r="C236" s="70">
        <v>228</v>
      </c>
      <c r="D236" s="31">
        <f>+Hbtes_2021!D230</f>
        <v>34311</v>
      </c>
      <c r="E236" s="31">
        <f t="shared" si="46"/>
        <v>3171069</v>
      </c>
      <c r="F236" s="73">
        <f t="shared" si="36"/>
        <v>1</v>
      </c>
      <c r="G236" s="73">
        <f t="shared" si="37"/>
        <v>0</v>
      </c>
      <c r="H236" s="73">
        <f t="shared" si="38"/>
        <v>0</v>
      </c>
      <c r="I236" s="73">
        <f t="shared" si="39"/>
        <v>0</v>
      </c>
      <c r="J236" s="75">
        <f t="shared" si="40"/>
        <v>1</v>
      </c>
      <c r="L236" s="30">
        <f>+'Ing Percibidos_2021_SINIM'!B231</f>
        <v>7406</v>
      </c>
      <c r="M236" s="30" t="str">
        <f>+'Ing Percibidos_2021_SINIM'!C231</f>
        <v>SAN JAVIER</v>
      </c>
      <c r="N236" s="73">
        <v>228</v>
      </c>
      <c r="O236" s="31">
        <f>+'Ing Percibidos_2021_SINIM'!D231</f>
        <v>10547338</v>
      </c>
      <c r="P236" s="74">
        <f t="shared" si="47"/>
        <v>1230833591</v>
      </c>
      <c r="Q236" s="73">
        <f t="shared" si="41"/>
        <v>1</v>
      </c>
      <c r="R236" s="73">
        <f t="shared" si="42"/>
        <v>0</v>
      </c>
      <c r="S236" s="73">
        <f t="shared" si="43"/>
        <v>0</v>
      </c>
      <c r="T236" s="73">
        <f t="shared" si="44"/>
        <v>0</v>
      </c>
      <c r="U236" s="75">
        <f t="shared" si="45"/>
        <v>1</v>
      </c>
    </row>
    <row r="237" spans="1:21" x14ac:dyDescent="0.25">
      <c r="A237" s="30">
        <f>+Hbtes_2021!B231</f>
        <v>9211</v>
      </c>
      <c r="B237" s="30" t="str">
        <f>+Hbtes_2021!C231</f>
        <v>VICTORIA</v>
      </c>
      <c r="C237" s="70">
        <v>229</v>
      </c>
      <c r="D237" s="31">
        <f>+Hbtes_2021!D231</f>
        <v>35512</v>
      </c>
      <c r="E237" s="31">
        <f t="shared" si="46"/>
        <v>3206581</v>
      </c>
      <c r="F237" s="73">
        <f t="shared" si="36"/>
        <v>1</v>
      </c>
      <c r="G237" s="73">
        <f t="shared" si="37"/>
        <v>0</v>
      </c>
      <c r="H237" s="73">
        <f t="shared" si="38"/>
        <v>0</v>
      </c>
      <c r="I237" s="73">
        <f t="shared" si="39"/>
        <v>0</v>
      </c>
      <c r="J237" s="75">
        <f t="shared" si="40"/>
        <v>1</v>
      </c>
      <c r="L237" s="30">
        <f>+'Ing Percibidos_2021_SINIM'!B232</f>
        <v>5102</v>
      </c>
      <c r="M237" s="30" t="str">
        <f>+'Ing Percibidos_2021_SINIM'!C232</f>
        <v>CASABLANCA</v>
      </c>
      <c r="N237" s="73">
        <v>229</v>
      </c>
      <c r="O237" s="31">
        <f>+'Ing Percibidos_2021_SINIM'!D232</f>
        <v>10682139</v>
      </c>
      <c r="P237" s="74">
        <f t="shared" si="47"/>
        <v>1241515730</v>
      </c>
      <c r="Q237" s="73">
        <f t="shared" si="41"/>
        <v>1</v>
      </c>
      <c r="R237" s="73">
        <f t="shared" si="42"/>
        <v>0</v>
      </c>
      <c r="S237" s="73">
        <f t="shared" si="43"/>
        <v>0</v>
      </c>
      <c r="T237" s="73">
        <f t="shared" si="44"/>
        <v>0</v>
      </c>
      <c r="U237" s="75">
        <f t="shared" si="45"/>
        <v>1</v>
      </c>
    </row>
    <row r="238" spans="1:21" x14ac:dyDescent="0.25">
      <c r="A238" s="30">
        <f>+Hbtes_2021!B232</f>
        <v>14108</v>
      </c>
      <c r="B238" s="30" t="str">
        <f>+Hbtes_2021!C232</f>
        <v>PANGUIPULLI</v>
      </c>
      <c r="C238" s="70">
        <v>230</v>
      </c>
      <c r="D238" s="31">
        <f>+Hbtes_2021!D232</f>
        <v>36072</v>
      </c>
      <c r="E238" s="31">
        <f t="shared" si="46"/>
        <v>3242653</v>
      </c>
      <c r="F238" s="73">
        <f t="shared" si="36"/>
        <v>1</v>
      </c>
      <c r="G238" s="73">
        <f t="shared" si="37"/>
        <v>0</v>
      </c>
      <c r="H238" s="73">
        <f t="shared" si="38"/>
        <v>0</v>
      </c>
      <c r="I238" s="73">
        <f t="shared" si="39"/>
        <v>0</v>
      </c>
      <c r="J238" s="75">
        <f t="shared" si="40"/>
        <v>1</v>
      </c>
      <c r="L238" s="30">
        <f>+'Ing Percibidos_2021_SINIM'!B233</f>
        <v>6204</v>
      </c>
      <c r="M238" s="30" t="str">
        <f>+'Ing Percibidos_2021_SINIM'!C233</f>
        <v>MARCHIHUE</v>
      </c>
      <c r="N238" s="73">
        <v>230</v>
      </c>
      <c r="O238" s="31">
        <f>+'Ing Percibidos_2021_SINIM'!D233</f>
        <v>10754784</v>
      </c>
      <c r="P238" s="74">
        <f t="shared" si="47"/>
        <v>1252270514</v>
      </c>
      <c r="Q238" s="73">
        <f t="shared" si="41"/>
        <v>1</v>
      </c>
      <c r="R238" s="73">
        <f t="shared" si="42"/>
        <v>0</v>
      </c>
      <c r="S238" s="73">
        <f t="shared" si="43"/>
        <v>0</v>
      </c>
      <c r="T238" s="73">
        <f t="shared" si="44"/>
        <v>0</v>
      </c>
      <c r="U238" s="75">
        <f t="shared" si="45"/>
        <v>1</v>
      </c>
    </row>
    <row r="239" spans="1:21" x14ac:dyDescent="0.25">
      <c r="A239" s="30">
        <f>+Hbtes_2021!B233</f>
        <v>5107</v>
      </c>
      <c r="B239" s="30" t="str">
        <f>+Hbtes_2021!C233</f>
        <v>QUINTERO</v>
      </c>
      <c r="C239" s="70">
        <v>231</v>
      </c>
      <c r="D239" s="31">
        <f>+Hbtes_2021!D233</f>
        <v>36821</v>
      </c>
      <c r="E239" s="31">
        <f t="shared" si="46"/>
        <v>3279474</v>
      </c>
      <c r="F239" s="73">
        <f t="shared" si="36"/>
        <v>1</v>
      </c>
      <c r="G239" s="73">
        <f t="shared" si="37"/>
        <v>0</v>
      </c>
      <c r="H239" s="73">
        <f t="shared" si="38"/>
        <v>0</v>
      </c>
      <c r="I239" s="73">
        <f t="shared" si="39"/>
        <v>0</v>
      </c>
      <c r="J239" s="75">
        <f t="shared" si="40"/>
        <v>1</v>
      </c>
      <c r="L239" s="30">
        <f>+'Ing Percibidos_2021_SINIM'!B234</f>
        <v>10203</v>
      </c>
      <c r="M239" s="30" t="str">
        <f>+'Ing Percibidos_2021_SINIM'!C234</f>
        <v>CHONCHI</v>
      </c>
      <c r="N239" s="73">
        <v>231</v>
      </c>
      <c r="O239" s="31">
        <f>+'Ing Percibidos_2021_SINIM'!D234</f>
        <v>10772094</v>
      </c>
      <c r="P239" s="74">
        <f t="shared" si="47"/>
        <v>1263042608</v>
      </c>
      <c r="Q239" s="73">
        <f t="shared" si="41"/>
        <v>1</v>
      </c>
      <c r="R239" s="73">
        <f t="shared" si="42"/>
        <v>0</v>
      </c>
      <c r="S239" s="73">
        <f t="shared" si="43"/>
        <v>0</v>
      </c>
      <c r="T239" s="73">
        <f t="shared" si="44"/>
        <v>0</v>
      </c>
      <c r="U239" s="75">
        <f t="shared" si="45"/>
        <v>1</v>
      </c>
    </row>
    <row r="240" spans="1:21" x14ac:dyDescent="0.25">
      <c r="A240" s="30">
        <f>+Hbtes_2021!B234</f>
        <v>6106</v>
      </c>
      <c r="B240" s="30" t="str">
        <f>+Hbtes_2021!C234</f>
        <v>GRANEROS</v>
      </c>
      <c r="C240" s="70">
        <v>232</v>
      </c>
      <c r="D240" s="31">
        <f>+Hbtes_2021!D234</f>
        <v>36972</v>
      </c>
      <c r="E240" s="31">
        <f t="shared" si="46"/>
        <v>3316446</v>
      </c>
      <c r="F240" s="73">
        <f t="shared" si="36"/>
        <v>1</v>
      </c>
      <c r="G240" s="73">
        <f t="shared" si="37"/>
        <v>0</v>
      </c>
      <c r="H240" s="73">
        <f t="shared" si="38"/>
        <v>0</v>
      </c>
      <c r="I240" s="73">
        <f t="shared" si="39"/>
        <v>0</v>
      </c>
      <c r="J240" s="75">
        <f t="shared" si="40"/>
        <v>1</v>
      </c>
      <c r="L240" s="30">
        <f>+'Ing Percibidos_2021_SINIM'!B235</f>
        <v>5802</v>
      </c>
      <c r="M240" s="30" t="str">
        <f>+'Ing Percibidos_2021_SINIM'!C235</f>
        <v>LIMACHE</v>
      </c>
      <c r="N240" s="73">
        <v>232</v>
      </c>
      <c r="O240" s="31">
        <f>+'Ing Percibidos_2021_SINIM'!D235</f>
        <v>10814476</v>
      </c>
      <c r="P240" s="74">
        <f t="shared" si="47"/>
        <v>1273857084</v>
      </c>
      <c r="Q240" s="73">
        <f t="shared" si="41"/>
        <v>1</v>
      </c>
      <c r="R240" s="73">
        <f t="shared" si="42"/>
        <v>0</v>
      </c>
      <c r="S240" s="73">
        <f t="shared" si="43"/>
        <v>0</v>
      </c>
      <c r="T240" s="73">
        <f t="shared" si="44"/>
        <v>0</v>
      </c>
      <c r="U240" s="75">
        <f t="shared" si="45"/>
        <v>1</v>
      </c>
    </row>
    <row r="241" spans="1:21" x14ac:dyDescent="0.25">
      <c r="A241" s="30">
        <f>+Hbtes_2021!B235</f>
        <v>13503</v>
      </c>
      <c r="B241" s="30" t="str">
        <f>+Hbtes_2021!C235</f>
        <v>CURACAVÍ</v>
      </c>
      <c r="C241" s="70">
        <v>233</v>
      </c>
      <c r="D241" s="31">
        <f>+Hbtes_2021!D235</f>
        <v>36991</v>
      </c>
      <c r="E241" s="31">
        <f t="shared" si="46"/>
        <v>3353437</v>
      </c>
      <c r="F241" s="73">
        <f t="shared" si="36"/>
        <v>1</v>
      </c>
      <c r="G241" s="73">
        <f t="shared" si="37"/>
        <v>0</v>
      </c>
      <c r="H241" s="73">
        <f t="shared" si="38"/>
        <v>0</v>
      </c>
      <c r="I241" s="73">
        <f t="shared" si="39"/>
        <v>0</v>
      </c>
      <c r="J241" s="75">
        <f t="shared" si="40"/>
        <v>1</v>
      </c>
      <c r="L241" s="30">
        <f>+'Ing Percibidos_2021_SINIM'!B236</f>
        <v>3102</v>
      </c>
      <c r="M241" s="30" t="str">
        <f>+'Ing Percibidos_2021_SINIM'!C236</f>
        <v>CALDERA</v>
      </c>
      <c r="N241" s="73">
        <v>233</v>
      </c>
      <c r="O241" s="31">
        <f>+'Ing Percibidos_2021_SINIM'!D236</f>
        <v>10937812</v>
      </c>
      <c r="P241" s="74">
        <f t="shared" si="47"/>
        <v>1284794896</v>
      </c>
      <c r="Q241" s="73">
        <f t="shared" si="41"/>
        <v>1</v>
      </c>
      <c r="R241" s="73">
        <f t="shared" si="42"/>
        <v>0</v>
      </c>
      <c r="S241" s="73">
        <f t="shared" si="43"/>
        <v>0</v>
      </c>
      <c r="T241" s="73">
        <f t="shared" si="44"/>
        <v>0</v>
      </c>
      <c r="U241" s="75">
        <f t="shared" si="45"/>
        <v>1</v>
      </c>
    </row>
    <row r="242" spans="1:21" x14ac:dyDescent="0.25">
      <c r="A242" s="30">
        <f>+Hbtes_2021!B236</f>
        <v>10102</v>
      </c>
      <c r="B242" s="30" t="str">
        <f>+Hbtes_2021!C236</f>
        <v>CALBUCO</v>
      </c>
      <c r="C242" s="70">
        <v>234</v>
      </c>
      <c r="D242" s="31">
        <f>+Hbtes_2021!D236</f>
        <v>36997</v>
      </c>
      <c r="E242" s="31">
        <f t="shared" si="46"/>
        <v>3390434</v>
      </c>
      <c r="F242" s="73">
        <f t="shared" si="36"/>
        <v>1</v>
      </c>
      <c r="G242" s="73">
        <f t="shared" si="37"/>
        <v>0</v>
      </c>
      <c r="H242" s="73">
        <f t="shared" si="38"/>
        <v>0</v>
      </c>
      <c r="I242" s="73">
        <f t="shared" si="39"/>
        <v>0</v>
      </c>
      <c r="J242" s="75">
        <f t="shared" si="40"/>
        <v>1</v>
      </c>
      <c r="L242" s="30">
        <f>+'Ing Percibidos_2021_SINIM'!B237</f>
        <v>5105</v>
      </c>
      <c r="M242" s="30" t="str">
        <f>+'Ing Percibidos_2021_SINIM'!C237</f>
        <v>PUCHUNCAVÍ</v>
      </c>
      <c r="N242" s="73">
        <v>234</v>
      </c>
      <c r="O242" s="31">
        <f>+'Ing Percibidos_2021_SINIM'!D237</f>
        <v>11085666</v>
      </c>
      <c r="P242" s="74">
        <f t="shared" si="47"/>
        <v>1295880562</v>
      </c>
      <c r="Q242" s="73">
        <f t="shared" si="41"/>
        <v>1</v>
      </c>
      <c r="R242" s="73">
        <f t="shared" si="42"/>
        <v>0</v>
      </c>
      <c r="S242" s="73">
        <f t="shared" si="43"/>
        <v>0</v>
      </c>
      <c r="T242" s="73">
        <f t="shared" si="44"/>
        <v>0</v>
      </c>
      <c r="U242" s="75">
        <f t="shared" si="45"/>
        <v>1</v>
      </c>
    </row>
    <row r="243" spans="1:21" x14ac:dyDescent="0.25">
      <c r="A243" s="30">
        <f>+Hbtes_2021!B237</f>
        <v>8203</v>
      </c>
      <c r="B243" s="30" t="str">
        <f>+Hbtes_2021!C237</f>
        <v>CAÑETE</v>
      </c>
      <c r="C243" s="70">
        <v>235</v>
      </c>
      <c r="D243" s="31">
        <f>+Hbtes_2021!D237</f>
        <v>37139</v>
      </c>
      <c r="E243" s="31">
        <f t="shared" si="46"/>
        <v>3427573</v>
      </c>
      <c r="F243" s="73">
        <f t="shared" si="36"/>
        <v>1</v>
      </c>
      <c r="G243" s="73">
        <f t="shared" si="37"/>
        <v>0</v>
      </c>
      <c r="H243" s="73">
        <f t="shared" si="38"/>
        <v>0</v>
      </c>
      <c r="I243" s="73">
        <f t="shared" si="39"/>
        <v>0</v>
      </c>
      <c r="J243" s="75">
        <f t="shared" si="40"/>
        <v>1</v>
      </c>
      <c r="L243" s="30">
        <f>+'Ing Percibidos_2021_SINIM'!B238</f>
        <v>6310</v>
      </c>
      <c r="M243" s="30" t="str">
        <f>+'Ing Percibidos_2021_SINIM'!C238</f>
        <v>SANTA CRUZ</v>
      </c>
      <c r="N243" s="73">
        <v>235</v>
      </c>
      <c r="O243" s="31">
        <f>+'Ing Percibidos_2021_SINIM'!D238</f>
        <v>11112117</v>
      </c>
      <c r="P243" s="74">
        <f t="shared" si="47"/>
        <v>1306992679</v>
      </c>
      <c r="Q243" s="73">
        <f t="shared" si="41"/>
        <v>1</v>
      </c>
      <c r="R243" s="73">
        <f t="shared" si="42"/>
        <v>0</v>
      </c>
      <c r="S243" s="73">
        <f t="shared" si="43"/>
        <v>0</v>
      </c>
      <c r="T243" s="73">
        <f t="shared" si="44"/>
        <v>0</v>
      </c>
      <c r="U243" s="75">
        <f t="shared" si="45"/>
        <v>1</v>
      </c>
    </row>
    <row r="244" spans="1:21" x14ac:dyDescent="0.25">
      <c r="A244" s="30">
        <f>+Hbtes_2021!B238</f>
        <v>6303</v>
      </c>
      <c r="B244" s="30" t="str">
        <f>+Hbtes_2021!C238</f>
        <v>CHIMBARONGO</v>
      </c>
      <c r="C244" s="70">
        <v>236</v>
      </c>
      <c r="D244" s="31">
        <f>+Hbtes_2021!D238</f>
        <v>37935</v>
      </c>
      <c r="E244" s="31">
        <f t="shared" si="46"/>
        <v>3465508</v>
      </c>
      <c r="F244" s="73">
        <f t="shared" si="36"/>
        <v>1</v>
      </c>
      <c r="G244" s="73">
        <f t="shared" si="37"/>
        <v>0</v>
      </c>
      <c r="H244" s="73">
        <f t="shared" si="38"/>
        <v>0</v>
      </c>
      <c r="I244" s="73">
        <f t="shared" si="39"/>
        <v>0</v>
      </c>
      <c r="J244" s="75">
        <f t="shared" si="40"/>
        <v>1</v>
      </c>
      <c r="L244" s="30">
        <f>+'Ing Percibidos_2021_SINIM'!B239</f>
        <v>6115</v>
      </c>
      <c r="M244" s="30" t="str">
        <f>+'Ing Percibidos_2021_SINIM'!C239</f>
        <v>RENGO</v>
      </c>
      <c r="N244" s="73">
        <v>236</v>
      </c>
      <c r="O244" s="31">
        <f>+'Ing Percibidos_2021_SINIM'!D239</f>
        <v>11172291</v>
      </c>
      <c r="P244" s="74">
        <f t="shared" si="47"/>
        <v>1318164970</v>
      </c>
      <c r="Q244" s="73">
        <f t="shared" si="41"/>
        <v>1</v>
      </c>
      <c r="R244" s="73">
        <f t="shared" si="42"/>
        <v>0</v>
      </c>
      <c r="S244" s="73">
        <f t="shared" si="43"/>
        <v>0</v>
      </c>
      <c r="T244" s="73">
        <f t="shared" si="44"/>
        <v>0</v>
      </c>
      <c r="U244" s="75">
        <f t="shared" si="45"/>
        <v>1</v>
      </c>
    </row>
    <row r="245" spans="1:21" x14ac:dyDescent="0.25">
      <c r="A245" s="30">
        <f>+Hbtes_2021!B239</f>
        <v>5401</v>
      </c>
      <c r="B245" s="30" t="str">
        <f>+Hbtes_2021!C239</f>
        <v>LA LIGUA</v>
      </c>
      <c r="C245" s="70">
        <v>237</v>
      </c>
      <c r="D245" s="31">
        <f>+Hbtes_2021!D239</f>
        <v>37957</v>
      </c>
      <c r="E245" s="31">
        <f t="shared" si="46"/>
        <v>3503465</v>
      </c>
      <c r="F245" s="73">
        <f t="shared" si="36"/>
        <v>1</v>
      </c>
      <c r="G245" s="73">
        <f t="shared" si="37"/>
        <v>0</v>
      </c>
      <c r="H245" s="73">
        <f t="shared" si="38"/>
        <v>0</v>
      </c>
      <c r="I245" s="73">
        <f t="shared" si="39"/>
        <v>0</v>
      </c>
      <c r="J245" s="75">
        <f t="shared" si="40"/>
        <v>1</v>
      </c>
      <c r="L245" s="30">
        <f>+'Ing Percibidos_2021_SINIM'!B240</f>
        <v>8205</v>
      </c>
      <c r="M245" s="30" t="str">
        <f>+'Ing Percibidos_2021_SINIM'!C240</f>
        <v>CURANILAHUE</v>
      </c>
      <c r="N245" s="73">
        <v>237</v>
      </c>
      <c r="O245" s="31">
        <f>+'Ing Percibidos_2021_SINIM'!D240</f>
        <v>11400719</v>
      </c>
      <c r="P245" s="74">
        <f t="shared" si="47"/>
        <v>1329565689</v>
      </c>
      <c r="Q245" s="73">
        <f t="shared" si="41"/>
        <v>1</v>
      </c>
      <c r="R245" s="73">
        <f t="shared" si="42"/>
        <v>0</v>
      </c>
      <c r="S245" s="73">
        <f t="shared" si="43"/>
        <v>0</v>
      </c>
      <c r="T245" s="73">
        <f t="shared" si="44"/>
        <v>0</v>
      </c>
      <c r="U245" s="75">
        <f t="shared" si="45"/>
        <v>1</v>
      </c>
    </row>
    <row r="246" spans="1:21" x14ac:dyDescent="0.25">
      <c r="A246" s="30">
        <f>+Hbtes_2021!B240</f>
        <v>8202</v>
      </c>
      <c r="B246" s="30" t="str">
        <f>+Hbtes_2021!C240</f>
        <v>ARAUCO</v>
      </c>
      <c r="C246" s="70">
        <v>238</v>
      </c>
      <c r="D246" s="31">
        <f>+Hbtes_2021!D240</f>
        <v>38769</v>
      </c>
      <c r="E246" s="31">
        <f t="shared" si="46"/>
        <v>3542234</v>
      </c>
      <c r="F246" s="73">
        <f t="shared" si="36"/>
        <v>1</v>
      </c>
      <c r="G246" s="73">
        <f t="shared" si="37"/>
        <v>0</v>
      </c>
      <c r="H246" s="73">
        <f t="shared" si="38"/>
        <v>0</v>
      </c>
      <c r="I246" s="73">
        <f t="shared" si="39"/>
        <v>0</v>
      </c>
      <c r="J246" s="75">
        <f t="shared" si="40"/>
        <v>1</v>
      </c>
      <c r="L246" s="30">
        <f>+'Ing Percibidos_2021_SINIM'!B241</f>
        <v>9115</v>
      </c>
      <c r="M246" s="30" t="str">
        <f>+'Ing Percibidos_2021_SINIM'!C241</f>
        <v>PUCÓN</v>
      </c>
      <c r="N246" s="73">
        <v>238</v>
      </c>
      <c r="O246" s="31">
        <f>+'Ing Percibidos_2021_SINIM'!D241</f>
        <v>11408499</v>
      </c>
      <c r="P246" s="74">
        <f t="shared" si="47"/>
        <v>1340974188</v>
      </c>
      <c r="Q246" s="73">
        <f t="shared" si="41"/>
        <v>1</v>
      </c>
      <c r="R246" s="73">
        <f t="shared" si="42"/>
        <v>0</v>
      </c>
      <c r="S246" s="73">
        <f t="shared" si="43"/>
        <v>0</v>
      </c>
      <c r="T246" s="73">
        <f t="shared" si="44"/>
        <v>0</v>
      </c>
      <c r="U246" s="75">
        <f t="shared" si="45"/>
        <v>1</v>
      </c>
    </row>
    <row r="247" spans="1:21" x14ac:dyDescent="0.25">
      <c r="A247" s="30">
        <f>+Hbtes_2021!B241</f>
        <v>14201</v>
      </c>
      <c r="B247" s="30" t="str">
        <f>+Hbtes_2021!C241</f>
        <v>LA UNIÓN</v>
      </c>
      <c r="C247" s="70">
        <v>239</v>
      </c>
      <c r="D247" s="31">
        <f>+Hbtes_2021!D241</f>
        <v>39593</v>
      </c>
      <c r="E247" s="31">
        <f t="shared" si="46"/>
        <v>3581827</v>
      </c>
      <c r="F247" s="73">
        <f t="shared" si="36"/>
        <v>1</v>
      </c>
      <c r="G247" s="73">
        <f t="shared" si="37"/>
        <v>0</v>
      </c>
      <c r="H247" s="73">
        <f t="shared" si="38"/>
        <v>0</v>
      </c>
      <c r="I247" s="73">
        <f t="shared" si="39"/>
        <v>0</v>
      </c>
      <c r="J247" s="75">
        <f t="shared" si="40"/>
        <v>1</v>
      </c>
      <c r="L247" s="30">
        <f>+'Ing Percibidos_2021_SINIM'!B242</f>
        <v>6110</v>
      </c>
      <c r="M247" s="30" t="str">
        <f>+'Ing Percibidos_2021_SINIM'!C242</f>
        <v>MOSTAZAL</v>
      </c>
      <c r="N247" s="73">
        <v>239</v>
      </c>
      <c r="O247" s="31">
        <f>+'Ing Percibidos_2021_SINIM'!D242</f>
        <v>11639145</v>
      </c>
      <c r="P247" s="74">
        <f t="shared" si="47"/>
        <v>1352613333</v>
      </c>
      <c r="Q247" s="73">
        <f t="shared" si="41"/>
        <v>1</v>
      </c>
      <c r="R247" s="73">
        <f t="shared" si="42"/>
        <v>0</v>
      </c>
      <c r="S247" s="73">
        <f t="shared" si="43"/>
        <v>0</v>
      </c>
      <c r="T247" s="73">
        <f t="shared" si="44"/>
        <v>0</v>
      </c>
      <c r="U247" s="75">
        <f t="shared" si="45"/>
        <v>1</v>
      </c>
    </row>
    <row r="248" spans="1:21" x14ac:dyDescent="0.25">
      <c r="A248" s="30">
        <f>+Hbtes_2021!B242</f>
        <v>13602</v>
      </c>
      <c r="B248" s="30" t="str">
        <f>+Hbtes_2021!C242</f>
        <v>EL MONTE</v>
      </c>
      <c r="C248" s="70">
        <v>240</v>
      </c>
      <c r="D248" s="31">
        <f>+Hbtes_2021!D242</f>
        <v>40620</v>
      </c>
      <c r="E248" s="31">
        <f t="shared" si="46"/>
        <v>3622447</v>
      </c>
      <c r="F248" s="73">
        <f t="shared" si="36"/>
        <v>1</v>
      </c>
      <c r="G248" s="73">
        <f t="shared" si="37"/>
        <v>0</v>
      </c>
      <c r="H248" s="73">
        <f t="shared" si="38"/>
        <v>0</v>
      </c>
      <c r="I248" s="73">
        <f t="shared" si="39"/>
        <v>0</v>
      </c>
      <c r="J248" s="75">
        <f t="shared" si="40"/>
        <v>1</v>
      </c>
      <c r="L248" s="30">
        <f>+'Ing Percibidos_2021_SINIM'!B243</f>
        <v>6108</v>
      </c>
      <c r="M248" s="30" t="str">
        <f>+'Ing Percibidos_2021_SINIM'!C243</f>
        <v>MACHALÍ</v>
      </c>
      <c r="N248" s="73">
        <v>240</v>
      </c>
      <c r="O248" s="31">
        <f>+'Ing Percibidos_2021_SINIM'!D243</f>
        <v>11663855</v>
      </c>
      <c r="P248" s="74">
        <f t="shared" si="47"/>
        <v>1364277188</v>
      </c>
      <c r="Q248" s="73">
        <f t="shared" si="41"/>
        <v>1</v>
      </c>
      <c r="R248" s="73">
        <f t="shared" si="42"/>
        <v>0</v>
      </c>
      <c r="S248" s="73">
        <f t="shared" si="43"/>
        <v>0</v>
      </c>
      <c r="T248" s="73">
        <f t="shared" si="44"/>
        <v>0</v>
      </c>
      <c r="U248" s="75">
        <f t="shared" si="45"/>
        <v>1</v>
      </c>
    </row>
    <row r="249" spans="1:21" x14ac:dyDescent="0.25">
      <c r="A249" s="30">
        <f>+Hbtes_2021!B243</f>
        <v>13603</v>
      </c>
      <c r="B249" s="30" t="str">
        <f>+Hbtes_2021!C243</f>
        <v>ISLA DE MAIPO</v>
      </c>
      <c r="C249" s="70">
        <v>241</v>
      </c>
      <c r="D249" s="31">
        <f>+Hbtes_2021!D243</f>
        <v>40803</v>
      </c>
      <c r="E249" s="31">
        <f t="shared" si="46"/>
        <v>3663250</v>
      </c>
      <c r="F249" s="73">
        <f t="shared" si="36"/>
        <v>1</v>
      </c>
      <c r="G249" s="73">
        <f t="shared" si="37"/>
        <v>0</v>
      </c>
      <c r="H249" s="73">
        <f t="shared" si="38"/>
        <v>0</v>
      </c>
      <c r="I249" s="73">
        <f t="shared" si="39"/>
        <v>0</v>
      </c>
      <c r="J249" s="75">
        <f t="shared" si="40"/>
        <v>1</v>
      </c>
      <c r="L249" s="30">
        <f>+'Ing Percibidos_2021_SINIM'!B244</f>
        <v>13403</v>
      </c>
      <c r="M249" s="30" t="str">
        <f>+'Ing Percibidos_2021_SINIM'!C244</f>
        <v>CALERA DE TANGO</v>
      </c>
      <c r="N249" s="73">
        <v>241</v>
      </c>
      <c r="O249" s="31">
        <f>+'Ing Percibidos_2021_SINIM'!D244</f>
        <v>11696087</v>
      </c>
      <c r="P249" s="74">
        <f t="shared" si="47"/>
        <v>1375973275</v>
      </c>
      <c r="Q249" s="73">
        <f t="shared" si="41"/>
        <v>1</v>
      </c>
      <c r="R249" s="73">
        <f t="shared" si="42"/>
        <v>0</v>
      </c>
      <c r="S249" s="73">
        <f t="shared" si="43"/>
        <v>0</v>
      </c>
      <c r="T249" s="73">
        <f t="shared" si="44"/>
        <v>0</v>
      </c>
      <c r="U249" s="75">
        <f t="shared" si="45"/>
        <v>1</v>
      </c>
    </row>
    <row r="250" spans="1:21" x14ac:dyDescent="0.25">
      <c r="A250" s="30">
        <f>+Hbtes_2021!B244</f>
        <v>9108</v>
      </c>
      <c r="B250" s="30" t="str">
        <f>+Hbtes_2021!C244</f>
        <v>LAUTARO</v>
      </c>
      <c r="C250" s="70">
        <v>242</v>
      </c>
      <c r="D250" s="31">
        <f>+Hbtes_2021!D244</f>
        <v>41065</v>
      </c>
      <c r="E250" s="31">
        <f t="shared" si="46"/>
        <v>3704315</v>
      </c>
      <c r="F250" s="73">
        <f t="shared" si="36"/>
        <v>1</v>
      </c>
      <c r="G250" s="73">
        <f t="shared" si="37"/>
        <v>0</v>
      </c>
      <c r="H250" s="73">
        <f t="shared" si="38"/>
        <v>0</v>
      </c>
      <c r="I250" s="73">
        <f t="shared" si="39"/>
        <v>0</v>
      </c>
      <c r="J250" s="75">
        <f t="shared" si="40"/>
        <v>1</v>
      </c>
      <c r="L250" s="30">
        <f>+'Ing Percibidos_2021_SINIM'!B245</f>
        <v>5302</v>
      </c>
      <c r="M250" s="30" t="str">
        <f>+'Ing Percibidos_2021_SINIM'!C245</f>
        <v>CALLE LARGA</v>
      </c>
      <c r="N250" s="73">
        <v>242</v>
      </c>
      <c r="O250" s="31">
        <f>+'Ing Percibidos_2021_SINIM'!D245</f>
        <v>11716951</v>
      </c>
      <c r="P250" s="74">
        <f t="shared" si="47"/>
        <v>1387690226</v>
      </c>
      <c r="Q250" s="73">
        <f t="shared" si="41"/>
        <v>1</v>
      </c>
      <c r="R250" s="73">
        <f t="shared" si="42"/>
        <v>0</v>
      </c>
      <c r="S250" s="73">
        <f t="shared" si="43"/>
        <v>0</v>
      </c>
      <c r="T250" s="73">
        <f t="shared" si="44"/>
        <v>0</v>
      </c>
      <c r="U250" s="75">
        <f t="shared" si="45"/>
        <v>1</v>
      </c>
    </row>
    <row r="251" spans="1:21" x14ac:dyDescent="0.25">
      <c r="A251" s="30">
        <f>+Hbtes_2021!B245</f>
        <v>6310</v>
      </c>
      <c r="B251" s="30" t="str">
        <f>+Hbtes_2021!C245</f>
        <v>SANTA CRUZ</v>
      </c>
      <c r="C251" s="70">
        <v>243</v>
      </c>
      <c r="D251" s="31">
        <f>+Hbtes_2021!D245</f>
        <v>41511</v>
      </c>
      <c r="E251" s="31">
        <f t="shared" si="46"/>
        <v>3745826</v>
      </c>
      <c r="F251" s="73">
        <f t="shared" si="36"/>
        <v>1</v>
      </c>
      <c r="G251" s="73">
        <f t="shared" si="37"/>
        <v>0</v>
      </c>
      <c r="H251" s="73">
        <f t="shared" si="38"/>
        <v>0</v>
      </c>
      <c r="I251" s="73">
        <f t="shared" si="39"/>
        <v>0</v>
      </c>
      <c r="J251" s="75">
        <f t="shared" si="40"/>
        <v>1</v>
      </c>
      <c r="L251" s="30">
        <f>+'Ing Percibidos_2021_SINIM'!B246</f>
        <v>3301</v>
      </c>
      <c r="M251" s="30" t="str">
        <f>+'Ing Percibidos_2021_SINIM'!C246</f>
        <v>VALLENAR</v>
      </c>
      <c r="N251" s="73">
        <v>243</v>
      </c>
      <c r="O251" s="31">
        <f>+'Ing Percibidos_2021_SINIM'!D246</f>
        <v>11742278</v>
      </c>
      <c r="P251" s="74">
        <f t="shared" si="47"/>
        <v>1399432504</v>
      </c>
      <c r="Q251" s="73">
        <f t="shared" si="41"/>
        <v>1</v>
      </c>
      <c r="R251" s="73">
        <f t="shared" si="42"/>
        <v>0</v>
      </c>
      <c r="S251" s="73">
        <f t="shared" si="43"/>
        <v>0</v>
      </c>
      <c r="T251" s="73">
        <f t="shared" si="44"/>
        <v>0</v>
      </c>
      <c r="U251" s="75">
        <f t="shared" si="45"/>
        <v>1</v>
      </c>
    </row>
    <row r="252" spans="1:21" x14ac:dyDescent="0.25">
      <c r="A252" s="30">
        <f>+Hbtes_2021!B246</f>
        <v>10202</v>
      </c>
      <c r="B252" s="30" t="str">
        <f>+Hbtes_2021!C246</f>
        <v>ANCUD</v>
      </c>
      <c r="C252" s="70">
        <v>244</v>
      </c>
      <c r="D252" s="31">
        <f>+Hbtes_2021!D246</f>
        <v>42494</v>
      </c>
      <c r="E252" s="31">
        <f t="shared" si="46"/>
        <v>3788320</v>
      </c>
      <c r="F252" s="73">
        <f t="shared" si="36"/>
        <v>1</v>
      </c>
      <c r="G252" s="73">
        <f t="shared" si="37"/>
        <v>0</v>
      </c>
      <c r="H252" s="73">
        <f t="shared" si="38"/>
        <v>0</v>
      </c>
      <c r="I252" s="73">
        <f t="shared" si="39"/>
        <v>0</v>
      </c>
      <c r="J252" s="75">
        <f t="shared" si="40"/>
        <v>1</v>
      </c>
      <c r="L252" s="30">
        <f>+'Ing Percibidos_2021_SINIM'!B247</f>
        <v>13604</v>
      </c>
      <c r="M252" s="30" t="str">
        <f>+'Ing Percibidos_2021_SINIM'!C247</f>
        <v>PADRE HURTADO</v>
      </c>
      <c r="N252" s="73">
        <v>244</v>
      </c>
      <c r="O252" s="31">
        <f>+'Ing Percibidos_2021_SINIM'!D247</f>
        <v>12401928</v>
      </c>
      <c r="P252" s="74">
        <f t="shared" si="47"/>
        <v>1411834432</v>
      </c>
      <c r="Q252" s="73">
        <f t="shared" si="41"/>
        <v>1</v>
      </c>
      <c r="R252" s="73">
        <f t="shared" si="42"/>
        <v>0</v>
      </c>
      <c r="S252" s="73">
        <f t="shared" si="43"/>
        <v>0</v>
      </c>
      <c r="T252" s="73">
        <f t="shared" si="44"/>
        <v>0</v>
      </c>
      <c r="U252" s="75">
        <f t="shared" si="45"/>
        <v>1</v>
      </c>
    </row>
    <row r="253" spans="1:21" x14ac:dyDescent="0.25">
      <c r="A253" s="30">
        <f>+Hbtes_2021!B247</f>
        <v>7201</v>
      </c>
      <c r="B253" s="30" t="str">
        <f>+Hbtes_2021!C247</f>
        <v>CAUQUENES</v>
      </c>
      <c r="C253" s="70">
        <v>245</v>
      </c>
      <c r="D253" s="31">
        <f>+Hbtes_2021!D247</f>
        <v>44253</v>
      </c>
      <c r="E253" s="31">
        <f t="shared" si="46"/>
        <v>3832573</v>
      </c>
      <c r="F253" s="73">
        <f t="shared" si="36"/>
        <v>1</v>
      </c>
      <c r="G253" s="73">
        <f t="shared" si="37"/>
        <v>0</v>
      </c>
      <c r="H253" s="73">
        <f t="shared" si="38"/>
        <v>0</v>
      </c>
      <c r="I253" s="73">
        <f t="shared" si="39"/>
        <v>0</v>
      </c>
      <c r="J253" s="75">
        <f t="shared" si="40"/>
        <v>1</v>
      </c>
      <c r="L253" s="30">
        <f>+'Ing Percibidos_2021_SINIM'!B248</f>
        <v>12401</v>
      </c>
      <c r="M253" s="30" t="str">
        <f>+'Ing Percibidos_2021_SINIM'!C248</f>
        <v>NATALES</v>
      </c>
      <c r="N253" s="73">
        <v>245</v>
      </c>
      <c r="O253" s="31">
        <f>+'Ing Percibidos_2021_SINIM'!D248</f>
        <v>12512268</v>
      </c>
      <c r="P253" s="74">
        <f t="shared" si="47"/>
        <v>1424346700</v>
      </c>
      <c r="Q253" s="73">
        <f t="shared" si="41"/>
        <v>1</v>
      </c>
      <c r="R253" s="73">
        <f t="shared" si="42"/>
        <v>0</v>
      </c>
      <c r="S253" s="73">
        <f t="shared" si="43"/>
        <v>0</v>
      </c>
      <c r="T253" s="73">
        <f t="shared" si="44"/>
        <v>0</v>
      </c>
      <c r="U253" s="75">
        <f t="shared" si="45"/>
        <v>1</v>
      </c>
    </row>
    <row r="254" spans="1:21" x14ac:dyDescent="0.25">
      <c r="A254" s="30">
        <f>+Hbtes_2021!B248</f>
        <v>7404</v>
      </c>
      <c r="B254" s="30" t="str">
        <f>+Hbtes_2021!C248</f>
        <v>PARRAL</v>
      </c>
      <c r="C254" s="70">
        <v>246</v>
      </c>
      <c r="D254" s="31">
        <f>+Hbtes_2021!D248</f>
        <v>44844</v>
      </c>
      <c r="E254" s="31">
        <f t="shared" si="46"/>
        <v>3877417</v>
      </c>
      <c r="F254" s="73">
        <f t="shared" si="36"/>
        <v>1</v>
      </c>
      <c r="G254" s="73">
        <f t="shared" si="37"/>
        <v>0</v>
      </c>
      <c r="H254" s="73">
        <f t="shared" si="38"/>
        <v>0</v>
      </c>
      <c r="I254" s="73">
        <f t="shared" si="39"/>
        <v>0</v>
      </c>
      <c r="J254" s="75">
        <f t="shared" si="40"/>
        <v>1</v>
      </c>
      <c r="L254" s="30">
        <f>+'Ing Percibidos_2021_SINIM'!B249</f>
        <v>1401</v>
      </c>
      <c r="M254" s="30" t="str">
        <f>+'Ing Percibidos_2021_SINIM'!C249</f>
        <v>POZO ALMONTE</v>
      </c>
      <c r="N254" s="73">
        <v>246</v>
      </c>
      <c r="O254" s="31">
        <f>+'Ing Percibidos_2021_SINIM'!D249</f>
        <v>12719168</v>
      </c>
      <c r="P254" s="74">
        <f t="shared" si="47"/>
        <v>1437065868</v>
      </c>
      <c r="Q254" s="73">
        <f t="shared" si="41"/>
        <v>0</v>
      </c>
      <c r="R254" s="73">
        <f t="shared" si="42"/>
        <v>2</v>
      </c>
      <c r="S254" s="73">
        <f t="shared" si="43"/>
        <v>0</v>
      </c>
      <c r="T254" s="73">
        <f t="shared" si="44"/>
        <v>0</v>
      </c>
      <c r="U254" s="75">
        <f t="shared" si="45"/>
        <v>2</v>
      </c>
    </row>
    <row r="255" spans="1:21" x14ac:dyDescent="0.25">
      <c r="A255" s="30">
        <f>+Hbtes_2021!B249</f>
        <v>8106</v>
      </c>
      <c r="B255" s="30" t="str">
        <f>+Hbtes_2021!C249</f>
        <v>LOTA</v>
      </c>
      <c r="C255" s="70">
        <v>247</v>
      </c>
      <c r="D255" s="31">
        <f>+Hbtes_2021!D249</f>
        <v>45672</v>
      </c>
      <c r="E255" s="31">
        <f t="shared" si="46"/>
        <v>3923089</v>
      </c>
      <c r="F255" s="73">
        <f t="shared" si="36"/>
        <v>1</v>
      </c>
      <c r="G255" s="73">
        <f t="shared" si="37"/>
        <v>0</v>
      </c>
      <c r="H255" s="73">
        <f t="shared" si="38"/>
        <v>0</v>
      </c>
      <c r="I255" s="73">
        <f t="shared" si="39"/>
        <v>0</v>
      </c>
      <c r="J255" s="75">
        <f t="shared" si="40"/>
        <v>1</v>
      </c>
      <c r="L255" s="30">
        <f>+'Ing Percibidos_2021_SINIM'!B250</f>
        <v>6201</v>
      </c>
      <c r="M255" s="30" t="str">
        <f>+'Ing Percibidos_2021_SINIM'!C250</f>
        <v>PICHILEMU</v>
      </c>
      <c r="N255" s="73">
        <v>247</v>
      </c>
      <c r="O255" s="31">
        <f>+'Ing Percibidos_2021_SINIM'!D250</f>
        <v>12773907</v>
      </c>
      <c r="P255" s="74">
        <f t="shared" si="47"/>
        <v>1449839775</v>
      </c>
      <c r="Q255" s="73">
        <f t="shared" si="41"/>
        <v>0</v>
      </c>
      <c r="R255" s="73">
        <f t="shared" si="42"/>
        <v>2</v>
      </c>
      <c r="S255" s="73">
        <f t="shared" si="43"/>
        <v>0</v>
      </c>
      <c r="T255" s="73">
        <f t="shared" si="44"/>
        <v>0</v>
      </c>
      <c r="U255" s="75">
        <f t="shared" si="45"/>
        <v>2</v>
      </c>
    </row>
    <row r="256" spans="1:21" x14ac:dyDescent="0.25">
      <c r="A256" s="30">
        <f>+Hbtes_2021!B250</f>
        <v>5103</v>
      </c>
      <c r="B256" s="30" t="str">
        <f>+Hbtes_2021!C250</f>
        <v>CONCÓN</v>
      </c>
      <c r="C256" s="70">
        <v>248</v>
      </c>
      <c r="D256" s="31">
        <f>+Hbtes_2021!D250</f>
        <v>46527</v>
      </c>
      <c r="E256" s="31">
        <f t="shared" si="46"/>
        <v>3969616</v>
      </c>
      <c r="F256" s="73">
        <f t="shared" si="36"/>
        <v>1</v>
      </c>
      <c r="G256" s="73">
        <f t="shared" si="37"/>
        <v>0</v>
      </c>
      <c r="H256" s="73">
        <f t="shared" si="38"/>
        <v>0</v>
      </c>
      <c r="I256" s="73">
        <f t="shared" si="39"/>
        <v>0</v>
      </c>
      <c r="J256" s="75">
        <f t="shared" si="40"/>
        <v>1</v>
      </c>
      <c r="L256" s="30">
        <f>+'Ing Percibidos_2021_SINIM'!B251</f>
        <v>10109</v>
      </c>
      <c r="M256" s="30" t="str">
        <f>+'Ing Percibidos_2021_SINIM'!C251</f>
        <v>PUERTO VARAS</v>
      </c>
      <c r="N256" s="73">
        <v>248</v>
      </c>
      <c r="O256" s="31">
        <f>+'Ing Percibidos_2021_SINIM'!D251</f>
        <v>12939459</v>
      </c>
      <c r="P256" s="74">
        <f t="shared" si="47"/>
        <v>1462779234</v>
      </c>
      <c r="Q256" s="73">
        <f t="shared" si="41"/>
        <v>0</v>
      </c>
      <c r="R256" s="73">
        <f t="shared" si="42"/>
        <v>2</v>
      </c>
      <c r="S256" s="73">
        <f t="shared" si="43"/>
        <v>0</v>
      </c>
      <c r="T256" s="73">
        <f t="shared" si="44"/>
        <v>0</v>
      </c>
      <c r="U256" s="75">
        <f t="shared" si="45"/>
        <v>2</v>
      </c>
    </row>
    <row r="257" spans="1:21" x14ac:dyDescent="0.25">
      <c r="A257" s="30">
        <f>+Hbtes_2021!B251</f>
        <v>7109</v>
      </c>
      <c r="B257" s="30" t="str">
        <f>+Hbtes_2021!C251</f>
        <v>SAN CLEMENTE</v>
      </c>
      <c r="C257" s="70">
        <v>249</v>
      </c>
      <c r="D257" s="31">
        <f>+Hbtes_2021!D251</f>
        <v>46751</v>
      </c>
      <c r="E257" s="31">
        <f t="shared" si="46"/>
        <v>4016367</v>
      </c>
      <c r="F257" s="73">
        <f t="shared" si="36"/>
        <v>1</v>
      </c>
      <c r="G257" s="73">
        <f t="shared" si="37"/>
        <v>0</v>
      </c>
      <c r="H257" s="73">
        <f t="shared" si="38"/>
        <v>0</v>
      </c>
      <c r="I257" s="73">
        <f t="shared" si="39"/>
        <v>0</v>
      </c>
      <c r="J257" s="75">
        <f t="shared" si="40"/>
        <v>1</v>
      </c>
      <c r="L257" s="30">
        <f>+'Ing Percibidos_2021_SINIM'!B252</f>
        <v>13601</v>
      </c>
      <c r="M257" s="30" t="str">
        <f>+'Ing Percibidos_2021_SINIM'!C252</f>
        <v>TALAGANTE</v>
      </c>
      <c r="N257" s="73">
        <v>249</v>
      </c>
      <c r="O257" s="31">
        <f>+'Ing Percibidos_2021_SINIM'!D252</f>
        <v>13212993</v>
      </c>
      <c r="P257" s="74">
        <f t="shared" si="47"/>
        <v>1475992227</v>
      </c>
      <c r="Q257" s="73">
        <f t="shared" si="41"/>
        <v>0</v>
      </c>
      <c r="R257" s="73">
        <f t="shared" si="42"/>
        <v>2</v>
      </c>
      <c r="S257" s="73">
        <f t="shared" si="43"/>
        <v>0</v>
      </c>
      <c r="T257" s="73">
        <f t="shared" si="44"/>
        <v>0</v>
      </c>
      <c r="U257" s="75">
        <f t="shared" si="45"/>
        <v>2</v>
      </c>
    </row>
    <row r="258" spans="1:21" x14ac:dyDescent="0.25">
      <c r="A258" s="30">
        <f>+Hbtes_2021!B252</f>
        <v>10201</v>
      </c>
      <c r="B258" s="30" t="str">
        <f>+Hbtes_2021!C252</f>
        <v>CASTRO</v>
      </c>
      <c r="C258" s="70">
        <v>250</v>
      </c>
      <c r="D258" s="31">
        <f>+Hbtes_2021!D252</f>
        <v>47934</v>
      </c>
      <c r="E258" s="31">
        <f t="shared" si="46"/>
        <v>4064301</v>
      </c>
      <c r="F258" s="73">
        <f t="shared" si="36"/>
        <v>1</v>
      </c>
      <c r="G258" s="73">
        <f t="shared" si="37"/>
        <v>0</v>
      </c>
      <c r="H258" s="73">
        <f t="shared" si="38"/>
        <v>0</v>
      </c>
      <c r="I258" s="73">
        <f t="shared" si="39"/>
        <v>0</v>
      </c>
      <c r="J258" s="75">
        <f t="shared" si="40"/>
        <v>1</v>
      </c>
      <c r="L258" s="30">
        <f>+'Ing Percibidos_2021_SINIM'!B253</f>
        <v>5603</v>
      </c>
      <c r="M258" s="30" t="str">
        <f>+'Ing Percibidos_2021_SINIM'!C253</f>
        <v>CARTAGENA</v>
      </c>
      <c r="N258" s="73">
        <v>250</v>
      </c>
      <c r="O258" s="31">
        <f>+'Ing Percibidos_2021_SINIM'!D253</f>
        <v>13215520</v>
      </c>
      <c r="P258" s="74">
        <f t="shared" si="47"/>
        <v>1489207747</v>
      </c>
      <c r="Q258" s="73">
        <f t="shared" si="41"/>
        <v>0</v>
      </c>
      <c r="R258" s="73">
        <f t="shared" si="42"/>
        <v>2</v>
      </c>
      <c r="S258" s="73">
        <f t="shared" si="43"/>
        <v>0</v>
      </c>
      <c r="T258" s="73">
        <f t="shared" si="44"/>
        <v>0</v>
      </c>
      <c r="U258" s="75">
        <f t="shared" si="45"/>
        <v>2</v>
      </c>
    </row>
    <row r="259" spans="1:21" x14ac:dyDescent="0.25">
      <c r="A259" s="30">
        <f>+Hbtes_2021!B253</f>
        <v>10109</v>
      </c>
      <c r="B259" s="30" t="str">
        <f>+Hbtes_2021!C253</f>
        <v>PUERTO VARAS</v>
      </c>
      <c r="C259" s="70">
        <v>251</v>
      </c>
      <c r="D259" s="31">
        <f>+Hbtes_2021!D253</f>
        <v>49332</v>
      </c>
      <c r="E259" s="31">
        <f t="shared" si="46"/>
        <v>4113633</v>
      </c>
      <c r="F259" s="73">
        <f t="shared" si="36"/>
        <v>1</v>
      </c>
      <c r="G259" s="73">
        <f t="shared" si="37"/>
        <v>0</v>
      </c>
      <c r="H259" s="73">
        <f t="shared" si="38"/>
        <v>0</v>
      </c>
      <c r="I259" s="73">
        <f t="shared" si="39"/>
        <v>0</v>
      </c>
      <c r="J259" s="75">
        <f t="shared" si="40"/>
        <v>1</v>
      </c>
      <c r="L259" s="30">
        <f>+'Ing Percibidos_2021_SINIM'!B254</f>
        <v>5605</v>
      </c>
      <c r="M259" s="30" t="str">
        <f>+'Ing Percibidos_2021_SINIM'!C254</f>
        <v>EL TABO</v>
      </c>
      <c r="N259" s="73">
        <v>251</v>
      </c>
      <c r="O259" s="31">
        <f>+'Ing Percibidos_2021_SINIM'!D254</f>
        <v>13217173</v>
      </c>
      <c r="P259" s="74">
        <f t="shared" si="47"/>
        <v>1502424920</v>
      </c>
      <c r="Q259" s="73">
        <f t="shared" si="41"/>
        <v>0</v>
      </c>
      <c r="R259" s="73">
        <f t="shared" si="42"/>
        <v>2</v>
      </c>
      <c r="S259" s="73">
        <f t="shared" si="43"/>
        <v>0</v>
      </c>
      <c r="T259" s="73">
        <f t="shared" si="44"/>
        <v>0</v>
      </c>
      <c r="U259" s="75">
        <f t="shared" si="45"/>
        <v>2</v>
      </c>
    </row>
    <row r="260" spans="1:21" x14ac:dyDescent="0.25">
      <c r="A260" s="30">
        <f>+Hbtes_2021!B254</f>
        <v>8107</v>
      </c>
      <c r="B260" s="30" t="str">
        <f>+Hbtes_2021!C254</f>
        <v>PENCO</v>
      </c>
      <c r="C260" s="70">
        <v>252</v>
      </c>
      <c r="D260" s="31">
        <f>+Hbtes_2021!D254</f>
        <v>49975</v>
      </c>
      <c r="E260" s="31">
        <f t="shared" si="46"/>
        <v>4163608</v>
      </c>
      <c r="F260" s="73">
        <f t="shared" si="36"/>
        <v>1</v>
      </c>
      <c r="G260" s="73">
        <f t="shared" si="37"/>
        <v>0</v>
      </c>
      <c r="H260" s="73">
        <f t="shared" si="38"/>
        <v>0</v>
      </c>
      <c r="I260" s="73">
        <f t="shared" si="39"/>
        <v>0</v>
      </c>
      <c r="J260" s="75">
        <f t="shared" si="40"/>
        <v>1</v>
      </c>
      <c r="L260" s="30">
        <f>+'Ing Percibidos_2021_SINIM'!B255</f>
        <v>5201</v>
      </c>
      <c r="M260" s="30" t="str">
        <f>+'Ing Percibidos_2021_SINIM'!C255</f>
        <v>ISLA DE PASCUA</v>
      </c>
      <c r="N260" s="73">
        <v>252</v>
      </c>
      <c r="O260" s="31">
        <f>+'Ing Percibidos_2021_SINIM'!D255</f>
        <v>13424446</v>
      </c>
      <c r="P260" s="74">
        <f t="shared" si="47"/>
        <v>1515849366</v>
      </c>
      <c r="Q260" s="73">
        <f t="shared" si="41"/>
        <v>0</v>
      </c>
      <c r="R260" s="73">
        <f t="shared" si="42"/>
        <v>2</v>
      </c>
      <c r="S260" s="73">
        <f t="shared" si="43"/>
        <v>0</v>
      </c>
      <c r="T260" s="73">
        <f t="shared" si="44"/>
        <v>0</v>
      </c>
      <c r="U260" s="75">
        <f t="shared" si="45"/>
        <v>2</v>
      </c>
    </row>
    <row r="261" spans="1:21" x14ac:dyDescent="0.25">
      <c r="A261" s="30">
        <f>+Hbtes_2021!B255</f>
        <v>7406</v>
      </c>
      <c r="B261" s="30" t="str">
        <f>+Hbtes_2021!C255</f>
        <v>SAN JAVIER</v>
      </c>
      <c r="C261" s="70">
        <v>253</v>
      </c>
      <c r="D261" s="31">
        <f>+Hbtes_2021!D255</f>
        <v>49994</v>
      </c>
      <c r="E261" s="31">
        <f t="shared" si="46"/>
        <v>4213602</v>
      </c>
      <c r="F261" s="73">
        <f t="shared" si="36"/>
        <v>1</v>
      </c>
      <c r="G261" s="73">
        <f t="shared" si="37"/>
        <v>0</v>
      </c>
      <c r="H261" s="73">
        <f t="shared" si="38"/>
        <v>0</v>
      </c>
      <c r="I261" s="73">
        <f t="shared" si="39"/>
        <v>0</v>
      </c>
      <c r="J261" s="75">
        <f t="shared" si="40"/>
        <v>1</v>
      </c>
      <c r="L261" s="30">
        <f>+'Ing Percibidos_2021_SINIM'!B256</f>
        <v>5701</v>
      </c>
      <c r="M261" s="30" t="str">
        <f>+'Ing Percibidos_2021_SINIM'!C256</f>
        <v>SAN FELIPE</v>
      </c>
      <c r="N261" s="73">
        <v>253</v>
      </c>
      <c r="O261" s="31">
        <f>+'Ing Percibidos_2021_SINIM'!D256</f>
        <v>14236431</v>
      </c>
      <c r="P261" s="74">
        <f t="shared" si="47"/>
        <v>1530085797</v>
      </c>
      <c r="Q261" s="73">
        <f t="shared" si="41"/>
        <v>0</v>
      </c>
      <c r="R261" s="73">
        <f t="shared" si="42"/>
        <v>2</v>
      </c>
      <c r="S261" s="73">
        <f t="shared" si="43"/>
        <v>0</v>
      </c>
      <c r="T261" s="73">
        <f t="shared" si="44"/>
        <v>0</v>
      </c>
      <c r="U261" s="75">
        <f t="shared" si="45"/>
        <v>2</v>
      </c>
    </row>
    <row r="262" spans="1:21" x14ac:dyDescent="0.25">
      <c r="A262" s="30">
        <f>+Hbtes_2021!B256</f>
        <v>7304</v>
      </c>
      <c r="B262" s="30" t="str">
        <f>+Hbtes_2021!C256</f>
        <v>MOLINA</v>
      </c>
      <c r="C262" s="70">
        <v>254</v>
      </c>
      <c r="D262" s="31">
        <f>+Hbtes_2021!D256</f>
        <v>50413</v>
      </c>
      <c r="E262" s="31">
        <f t="shared" si="46"/>
        <v>4264015</v>
      </c>
      <c r="F262" s="73">
        <f t="shared" si="36"/>
        <v>1</v>
      </c>
      <c r="G262" s="73">
        <f t="shared" si="37"/>
        <v>0</v>
      </c>
      <c r="H262" s="73">
        <f t="shared" si="38"/>
        <v>0</v>
      </c>
      <c r="I262" s="73">
        <f t="shared" si="39"/>
        <v>0</v>
      </c>
      <c r="J262" s="75">
        <f t="shared" si="40"/>
        <v>1</v>
      </c>
      <c r="L262" s="30">
        <f>+'Ing Percibidos_2021_SINIM'!B257</f>
        <v>9201</v>
      </c>
      <c r="M262" s="30" t="str">
        <f>+'Ing Percibidos_2021_SINIM'!C257</f>
        <v>ANGOL</v>
      </c>
      <c r="N262" s="73">
        <v>254</v>
      </c>
      <c r="O262" s="31">
        <f>+'Ing Percibidos_2021_SINIM'!D257</f>
        <v>14276715</v>
      </c>
      <c r="P262" s="74">
        <f t="shared" si="47"/>
        <v>1544362512</v>
      </c>
      <c r="Q262" s="73">
        <f t="shared" si="41"/>
        <v>0</v>
      </c>
      <c r="R262" s="73">
        <f t="shared" si="42"/>
        <v>2</v>
      </c>
      <c r="S262" s="73">
        <f t="shared" si="43"/>
        <v>0</v>
      </c>
      <c r="T262" s="73">
        <f t="shared" si="44"/>
        <v>0</v>
      </c>
      <c r="U262" s="75">
        <f t="shared" si="45"/>
        <v>2</v>
      </c>
    </row>
    <row r="263" spans="1:21" x14ac:dyDescent="0.25">
      <c r="A263" s="30">
        <f>+Hbtes_2021!B257</f>
        <v>5802</v>
      </c>
      <c r="B263" s="30" t="str">
        <f>+Hbtes_2021!C257</f>
        <v>LIMACHE</v>
      </c>
      <c r="C263" s="70">
        <v>255</v>
      </c>
      <c r="D263" s="31">
        <f>+Hbtes_2021!D257</f>
        <v>50439</v>
      </c>
      <c r="E263" s="31">
        <f t="shared" si="46"/>
        <v>4314454</v>
      </c>
      <c r="F263" s="73">
        <f t="shared" si="36"/>
        <v>1</v>
      </c>
      <c r="G263" s="73">
        <f t="shared" si="37"/>
        <v>0</v>
      </c>
      <c r="H263" s="73">
        <f t="shared" si="38"/>
        <v>0</v>
      </c>
      <c r="I263" s="73">
        <f t="shared" si="39"/>
        <v>0</v>
      </c>
      <c r="J263" s="75">
        <f t="shared" si="40"/>
        <v>1</v>
      </c>
      <c r="L263" s="30">
        <f>+'Ing Percibidos_2021_SINIM'!B258</f>
        <v>5301</v>
      </c>
      <c r="M263" s="30" t="str">
        <f>+'Ing Percibidos_2021_SINIM'!C258</f>
        <v>LOS ANDES</v>
      </c>
      <c r="N263" s="73">
        <v>255</v>
      </c>
      <c r="O263" s="31">
        <f>+'Ing Percibidos_2021_SINIM'!D258</f>
        <v>14301295</v>
      </c>
      <c r="P263" s="74">
        <f t="shared" si="47"/>
        <v>1558663807</v>
      </c>
      <c r="Q263" s="73">
        <f t="shared" si="41"/>
        <v>0</v>
      </c>
      <c r="R263" s="73">
        <f t="shared" si="42"/>
        <v>2</v>
      </c>
      <c r="S263" s="73">
        <f t="shared" si="43"/>
        <v>0</v>
      </c>
      <c r="T263" s="73">
        <f t="shared" si="44"/>
        <v>0</v>
      </c>
      <c r="U263" s="75">
        <f t="shared" si="45"/>
        <v>2</v>
      </c>
    </row>
    <row r="264" spans="1:21" x14ac:dyDescent="0.25">
      <c r="A264" s="30">
        <f>+Hbtes_2021!B258</f>
        <v>7102</v>
      </c>
      <c r="B264" s="30" t="str">
        <f>+Hbtes_2021!C258</f>
        <v>CONSTITUCIÓN</v>
      </c>
      <c r="C264" s="70">
        <v>256</v>
      </c>
      <c r="D264" s="31">
        <f>+Hbtes_2021!D258</f>
        <v>50479</v>
      </c>
      <c r="E264" s="31">
        <f t="shared" si="46"/>
        <v>4364933</v>
      </c>
      <c r="F264" s="73">
        <f t="shared" si="36"/>
        <v>1</v>
      </c>
      <c r="G264" s="73">
        <f t="shared" si="37"/>
        <v>0</v>
      </c>
      <c r="H264" s="73">
        <f t="shared" si="38"/>
        <v>0</v>
      </c>
      <c r="I264" s="73">
        <f t="shared" si="39"/>
        <v>0</v>
      </c>
      <c r="J264" s="75">
        <f t="shared" si="40"/>
        <v>1</v>
      </c>
      <c r="L264" s="30">
        <f>+'Ing Percibidos_2021_SINIM'!B259</f>
        <v>5103</v>
      </c>
      <c r="M264" s="30" t="str">
        <f>+'Ing Percibidos_2021_SINIM'!C259</f>
        <v>CONCÓN</v>
      </c>
      <c r="N264" s="73">
        <v>256</v>
      </c>
      <c r="O264" s="31">
        <f>+'Ing Percibidos_2021_SINIM'!D259</f>
        <v>14408377</v>
      </c>
      <c r="P264" s="74">
        <f t="shared" si="47"/>
        <v>1573072184</v>
      </c>
      <c r="Q264" s="73">
        <f t="shared" si="41"/>
        <v>0</v>
      </c>
      <c r="R264" s="73">
        <f t="shared" si="42"/>
        <v>2</v>
      </c>
      <c r="S264" s="73">
        <f t="shared" si="43"/>
        <v>0</v>
      </c>
      <c r="T264" s="73">
        <f t="shared" si="44"/>
        <v>0</v>
      </c>
      <c r="U264" s="75">
        <f t="shared" si="45"/>
        <v>2</v>
      </c>
    </row>
    <row r="265" spans="1:21" x14ac:dyDescent="0.25">
      <c r="A265" s="30">
        <f>+Hbtes_2021!B259</f>
        <v>6117</v>
      </c>
      <c r="B265" s="30" t="str">
        <f>+Hbtes_2021!C259</f>
        <v>SAN VICENTE</v>
      </c>
      <c r="C265" s="70">
        <v>257</v>
      </c>
      <c r="D265" s="31">
        <f>+Hbtes_2021!D259</f>
        <v>51100</v>
      </c>
      <c r="E265" s="31">
        <f t="shared" si="46"/>
        <v>4416033</v>
      </c>
      <c r="F265" s="73">
        <f t="shared" si="36"/>
        <v>1</v>
      </c>
      <c r="G265" s="73">
        <f t="shared" si="37"/>
        <v>0</v>
      </c>
      <c r="H265" s="73">
        <f t="shared" si="38"/>
        <v>0</v>
      </c>
      <c r="I265" s="73">
        <f t="shared" si="39"/>
        <v>0</v>
      </c>
      <c r="J265" s="75">
        <f t="shared" si="40"/>
        <v>1</v>
      </c>
      <c r="L265" s="30">
        <f>+'Ing Percibidos_2021_SINIM'!B260</f>
        <v>9120</v>
      </c>
      <c r="M265" s="30" t="str">
        <f>+'Ing Percibidos_2021_SINIM'!C260</f>
        <v>VILLARRICA</v>
      </c>
      <c r="N265" s="73">
        <v>257</v>
      </c>
      <c r="O265" s="31">
        <f>+'Ing Percibidos_2021_SINIM'!D260</f>
        <v>14424802</v>
      </c>
      <c r="P265" s="74">
        <f t="shared" si="47"/>
        <v>1587496986</v>
      </c>
      <c r="Q265" s="73">
        <f t="shared" si="41"/>
        <v>0</v>
      </c>
      <c r="R265" s="73">
        <f t="shared" si="42"/>
        <v>2</v>
      </c>
      <c r="S265" s="73">
        <f t="shared" si="43"/>
        <v>0</v>
      </c>
      <c r="T265" s="73">
        <f t="shared" si="44"/>
        <v>0</v>
      </c>
      <c r="U265" s="75">
        <f t="shared" si="45"/>
        <v>2</v>
      </c>
    </row>
    <row r="266" spans="1:21" x14ac:dyDescent="0.25">
      <c r="A266" s="30">
        <f>+Hbtes_2021!B260</f>
        <v>5502</v>
      </c>
      <c r="B266" s="30" t="str">
        <f>+Hbtes_2021!C260</f>
        <v>CALERA</v>
      </c>
      <c r="C266" s="70">
        <v>258</v>
      </c>
      <c r="D266" s="31">
        <f>+Hbtes_2021!D260</f>
        <v>53736</v>
      </c>
      <c r="E266" s="31">
        <f t="shared" si="46"/>
        <v>4469769</v>
      </c>
      <c r="F266" s="73">
        <f t="shared" ref="F266:F329" si="48">IF(E266&lt;=$F$6,1,0)</f>
        <v>1</v>
      </c>
      <c r="G266" s="73">
        <f t="shared" ref="G266:G329" si="49">IF(AND(E266&gt;=$G$5,E266&lt;=$G$6),2,0)</f>
        <v>0</v>
      </c>
      <c r="H266" s="73">
        <f t="shared" ref="H266:H329" si="50">IF(AND(E266&gt;=$H$5,E266&lt;=$H$6),3,0)</f>
        <v>0</v>
      </c>
      <c r="I266" s="73">
        <f t="shared" ref="I266:I329" si="51">IF(AND(E266&gt;=$I$5,E266&lt;=$I$6),4,0)</f>
        <v>0</v>
      </c>
      <c r="J266" s="75">
        <f t="shared" ref="J266:J329" si="52">SUM(F266:I266)</f>
        <v>1</v>
      </c>
      <c r="L266" s="30">
        <f>+'Ing Percibidos_2021_SINIM'!B261</f>
        <v>13404</v>
      </c>
      <c r="M266" s="30" t="str">
        <f>+'Ing Percibidos_2021_SINIM'!C261</f>
        <v>PAINE</v>
      </c>
      <c r="N266" s="73">
        <v>258</v>
      </c>
      <c r="O266" s="31">
        <f>+'Ing Percibidos_2021_SINIM'!D261</f>
        <v>14824889</v>
      </c>
      <c r="P266" s="74">
        <f t="shared" si="47"/>
        <v>1602321875</v>
      </c>
      <c r="Q266" s="73">
        <f t="shared" ref="Q266:Q329" si="53">IF(P266&lt;=$Q$6,1,0)</f>
        <v>0</v>
      </c>
      <c r="R266" s="73">
        <f t="shared" ref="R266:R329" si="54">IF(AND(P266&gt;=$R$5,P266&lt;=$R$6),2,0)</f>
        <v>2</v>
      </c>
      <c r="S266" s="73">
        <f t="shared" ref="S266:S329" si="55">IF(AND(P266&gt;=$S$5,P266&lt;=$S$6),3,0)</f>
        <v>0</v>
      </c>
      <c r="T266" s="73">
        <f t="shared" ref="T266:T329" si="56">IF(AND(P266&gt;=$T$5,P266&lt;=$T$6),4,0)</f>
        <v>0</v>
      </c>
      <c r="U266" s="75">
        <f t="shared" ref="U266:U329" si="57">SUM(Q266:T266)</f>
        <v>2</v>
      </c>
    </row>
    <row r="267" spans="1:21" x14ac:dyDescent="0.25">
      <c r="A267" s="30">
        <f>+Hbtes_2021!B261</f>
        <v>9201</v>
      </c>
      <c r="B267" s="30" t="str">
        <f>+Hbtes_2021!C261</f>
        <v>ANGOL</v>
      </c>
      <c r="C267" s="70">
        <v>259</v>
      </c>
      <c r="D267" s="31">
        <f>+Hbtes_2021!D261</f>
        <v>56289</v>
      </c>
      <c r="E267" s="31">
        <f t="shared" ref="E267:E330" si="58">+E266+D267</f>
        <v>4526058</v>
      </c>
      <c r="F267" s="73">
        <f t="shared" si="48"/>
        <v>1</v>
      </c>
      <c r="G267" s="73">
        <f t="shared" si="49"/>
        <v>0</v>
      </c>
      <c r="H267" s="73">
        <f t="shared" si="50"/>
        <v>0</v>
      </c>
      <c r="I267" s="73">
        <f t="shared" si="51"/>
        <v>0</v>
      </c>
      <c r="J267" s="75">
        <f t="shared" si="52"/>
        <v>1</v>
      </c>
      <c r="L267" s="30">
        <f>+'Ing Percibidos_2021_SINIM'!B262</f>
        <v>5107</v>
      </c>
      <c r="M267" s="30" t="str">
        <f>+'Ing Percibidos_2021_SINIM'!C262</f>
        <v>QUINTERO</v>
      </c>
      <c r="N267" s="73">
        <v>259</v>
      </c>
      <c r="O267" s="31">
        <f>+'Ing Percibidos_2021_SINIM'!D262</f>
        <v>14909673</v>
      </c>
      <c r="P267" s="74">
        <f t="shared" ref="P267:P330" si="59">+P266+O267</f>
        <v>1617231548</v>
      </c>
      <c r="Q267" s="73">
        <f t="shared" si="53"/>
        <v>0</v>
      </c>
      <c r="R267" s="73">
        <f t="shared" si="54"/>
        <v>2</v>
      </c>
      <c r="S267" s="73">
        <f t="shared" si="55"/>
        <v>0</v>
      </c>
      <c r="T267" s="73">
        <f t="shared" si="56"/>
        <v>0</v>
      </c>
      <c r="U267" s="75">
        <f t="shared" si="57"/>
        <v>2</v>
      </c>
    </row>
    <row r="268" spans="1:21" x14ac:dyDescent="0.25">
      <c r="A268" s="30">
        <f>+Hbtes_2021!B262</f>
        <v>16301</v>
      </c>
      <c r="B268" s="30" t="str">
        <f>+Hbtes_2021!C262</f>
        <v>SAN CARLOS</v>
      </c>
      <c r="C268" s="70">
        <v>260</v>
      </c>
      <c r="D268" s="31">
        <f>+Hbtes_2021!D262</f>
        <v>56499</v>
      </c>
      <c r="E268" s="31">
        <f t="shared" si="58"/>
        <v>4582557</v>
      </c>
      <c r="F268" s="73">
        <f t="shared" si="48"/>
        <v>1</v>
      </c>
      <c r="G268" s="73">
        <f t="shared" si="49"/>
        <v>0</v>
      </c>
      <c r="H268" s="73">
        <f t="shared" si="50"/>
        <v>0</v>
      </c>
      <c r="I268" s="73">
        <f t="shared" si="51"/>
        <v>0</v>
      </c>
      <c r="J268" s="75">
        <f t="shared" si="52"/>
        <v>1</v>
      </c>
      <c r="L268" s="30">
        <f>+'Ing Percibidos_2021_SINIM'!B263</f>
        <v>10208</v>
      </c>
      <c r="M268" s="30" t="str">
        <f>+'Ing Percibidos_2021_SINIM'!C263</f>
        <v>QUELLÓN</v>
      </c>
      <c r="N268" s="73">
        <v>260</v>
      </c>
      <c r="O268" s="31">
        <f>+'Ing Percibidos_2021_SINIM'!D263</f>
        <v>14963022</v>
      </c>
      <c r="P268" s="74">
        <f t="shared" si="59"/>
        <v>1632194570</v>
      </c>
      <c r="Q268" s="73">
        <f t="shared" si="53"/>
        <v>0</v>
      </c>
      <c r="R268" s="73">
        <f t="shared" si="54"/>
        <v>2</v>
      </c>
      <c r="S268" s="73">
        <f t="shared" si="55"/>
        <v>0</v>
      </c>
      <c r="T268" s="73">
        <f t="shared" si="56"/>
        <v>0</v>
      </c>
      <c r="U268" s="75">
        <f t="shared" si="57"/>
        <v>2</v>
      </c>
    </row>
    <row r="269" spans="1:21" x14ac:dyDescent="0.25">
      <c r="A269" s="30">
        <f>+Hbtes_2021!B263</f>
        <v>3301</v>
      </c>
      <c r="B269" s="30" t="str">
        <f>+Hbtes_2021!C263</f>
        <v>VALLENAR</v>
      </c>
      <c r="C269" s="70">
        <v>261</v>
      </c>
      <c r="D269" s="31">
        <f>+Hbtes_2021!D263</f>
        <v>57224</v>
      </c>
      <c r="E269" s="31">
        <f t="shared" si="58"/>
        <v>4639781</v>
      </c>
      <c r="F269" s="73">
        <f t="shared" si="48"/>
        <v>1</v>
      </c>
      <c r="G269" s="73">
        <f t="shared" si="49"/>
        <v>0</v>
      </c>
      <c r="H269" s="73">
        <f t="shared" si="50"/>
        <v>0</v>
      </c>
      <c r="I269" s="73">
        <f t="shared" si="51"/>
        <v>0</v>
      </c>
      <c r="J269" s="75">
        <f t="shared" si="52"/>
        <v>1</v>
      </c>
      <c r="L269" s="30">
        <f>+'Ing Percibidos_2021_SINIM'!B264</f>
        <v>8106</v>
      </c>
      <c r="M269" s="30" t="str">
        <f>+'Ing Percibidos_2021_SINIM'!C264</f>
        <v>LOTA</v>
      </c>
      <c r="N269" s="73">
        <v>261</v>
      </c>
      <c r="O269" s="31">
        <f>+'Ing Percibidos_2021_SINIM'!D264</f>
        <v>15511252</v>
      </c>
      <c r="P269" s="74">
        <f t="shared" si="59"/>
        <v>1647705822</v>
      </c>
      <c r="Q269" s="73">
        <f t="shared" si="53"/>
        <v>0</v>
      </c>
      <c r="R269" s="73">
        <f t="shared" si="54"/>
        <v>2</v>
      </c>
      <c r="S269" s="73">
        <f t="shared" si="55"/>
        <v>0</v>
      </c>
      <c r="T269" s="73">
        <f t="shared" si="56"/>
        <v>0</v>
      </c>
      <c r="U269" s="75">
        <f t="shared" si="57"/>
        <v>2</v>
      </c>
    </row>
    <row r="270" spans="1:21" x14ac:dyDescent="0.25">
      <c r="A270" s="30">
        <f>+Hbtes_2021!B264</f>
        <v>8111</v>
      </c>
      <c r="B270" s="30" t="str">
        <f>+Hbtes_2021!C264</f>
        <v>TOMÉ</v>
      </c>
      <c r="C270" s="70">
        <v>262</v>
      </c>
      <c r="D270" s="31">
        <f>+Hbtes_2021!D264</f>
        <v>58873</v>
      </c>
      <c r="E270" s="31">
        <f t="shared" si="58"/>
        <v>4698654</v>
      </c>
      <c r="F270" s="73">
        <f t="shared" si="48"/>
        <v>1</v>
      </c>
      <c r="G270" s="73">
        <f t="shared" si="49"/>
        <v>0</v>
      </c>
      <c r="H270" s="73">
        <f t="shared" si="50"/>
        <v>0</v>
      </c>
      <c r="I270" s="73">
        <f t="shared" si="51"/>
        <v>0</v>
      </c>
      <c r="J270" s="75">
        <f t="shared" si="52"/>
        <v>1</v>
      </c>
      <c r="L270" s="30">
        <f>+'Ing Percibidos_2021_SINIM'!B265</f>
        <v>11101</v>
      </c>
      <c r="M270" s="30" t="str">
        <f>+'Ing Percibidos_2021_SINIM'!C265</f>
        <v>COYHAIQUE</v>
      </c>
      <c r="N270" s="73">
        <v>262</v>
      </c>
      <c r="O270" s="31">
        <f>+'Ing Percibidos_2021_SINIM'!D265</f>
        <v>15762557</v>
      </c>
      <c r="P270" s="74">
        <f t="shared" si="59"/>
        <v>1663468379</v>
      </c>
      <c r="Q270" s="73">
        <f t="shared" si="53"/>
        <v>0</v>
      </c>
      <c r="R270" s="73">
        <f t="shared" si="54"/>
        <v>2</v>
      </c>
      <c r="S270" s="73">
        <f t="shared" si="55"/>
        <v>0</v>
      </c>
      <c r="T270" s="73">
        <f t="shared" si="56"/>
        <v>0</v>
      </c>
      <c r="U270" s="75">
        <f t="shared" si="57"/>
        <v>2</v>
      </c>
    </row>
    <row r="271" spans="1:21" x14ac:dyDescent="0.25">
      <c r="A271" s="30">
        <f>+Hbtes_2021!B265</f>
        <v>9120</v>
      </c>
      <c r="B271" s="30" t="str">
        <f>+Hbtes_2021!C265</f>
        <v>VILLARRICA</v>
      </c>
      <c r="C271" s="70">
        <v>263</v>
      </c>
      <c r="D271" s="31">
        <f>+Hbtes_2021!D265</f>
        <v>59554</v>
      </c>
      <c r="E271" s="31">
        <f t="shared" si="58"/>
        <v>4758208</v>
      </c>
      <c r="F271" s="73">
        <f t="shared" si="48"/>
        <v>1</v>
      </c>
      <c r="G271" s="73">
        <f t="shared" si="49"/>
        <v>0</v>
      </c>
      <c r="H271" s="73">
        <f t="shared" si="50"/>
        <v>0</v>
      </c>
      <c r="I271" s="73">
        <f t="shared" si="51"/>
        <v>0</v>
      </c>
      <c r="J271" s="75">
        <f t="shared" si="52"/>
        <v>1</v>
      </c>
      <c r="L271" s="30">
        <f>+'Ing Percibidos_2021_SINIM'!B266</f>
        <v>13605</v>
      </c>
      <c r="M271" s="30" t="str">
        <f>+'Ing Percibidos_2021_SINIM'!C266</f>
        <v>PEÑAFLOR</v>
      </c>
      <c r="N271" s="73">
        <v>263</v>
      </c>
      <c r="O271" s="31">
        <f>+'Ing Percibidos_2021_SINIM'!D266</f>
        <v>15912329</v>
      </c>
      <c r="P271" s="74">
        <f t="shared" si="59"/>
        <v>1679380708</v>
      </c>
      <c r="Q271" s="73">
        <f t="shared" si="53"/>
        <v>0</v>
      </c>
      <c r="R271" s="73">
        <f t="shared" si="54"/>
        <v>2</v>
      </c>
      <c r="S271" s="73">
        <f t="shared" si="55"/>
        <v>0</v>
      </c>
      <c r="T271" s="73">
        <f t="shared" si="56"/>
        <v>0</v>
      </c>
      <c r="U271" s="75">
        <f t="shared" si="57"/>
        <v>2</v>
      </c>
    </row>
    <row r="272" spans="1:21" x14ac:dyDescent="0.25">
      <c r="A272" s="30">
        <f>+Hbtes_2021!B266</f>
        <v>6108</v>
      </c>
      <c r="B272" s="30" t="str">
        <f>+Hbtes_2021!C266</f>
        <v>MACHALÍ</v>
      </c>
      <c r="C272" s="70">
        <v>264</v>
      </c>
      <c r="D272" s="31">
        <f>+Hbtes_2021!D266</f>
        <v>61254</v>
      </c>
      <c r="E272" s="31">
        <f t="shared" si="58"/>
        <v>4819462</v>
      </c>
      <c r="F272" s="73">
        <f t="shared" si="48"/>
        <v>1</v>
      </c>
      <c r="G272" s="73">
        <f t="shared" si="49"/>
        <v>0</v>
      </c>
      <c r="H272" s="73">
        <f t="shared" si="50"/>
        <v>0</v>
      </c>
      <c r="I272" s="73">
        <f t="shared" si="51"/>
        <v>0</v>
      </c>
      <c r="J272" s="75">
        <f t="shared" si="52"/>
        <v>1</v>
      </c>
      <c r="L272" s="30">
        <f>+'Ing Percibidos_2021_SINIM'!B267</f>
        <v>9108</v>
      </c>
      <c r="M272" s="30" t="str">
        <f>+'Ing Percibidos_2021_SINIM'!C267</f>
        <v>LAUTARO</v>
      </c>
      <c r="N272" s="73">
        <v>264</v>
      </c>
      <c r="O272" s="31">
        <f>+'Ing Percibidos_2021_SINIM'!D267</f>
        <v>15966380</v>
      </c>
      <c r="P272" s="74">
        <f t="shared" si="59"/>
        <v>1695347088</v>
      </c>
      <c r="Q272" s="73">
        <f t="shared" si="53"/>
        <v>0</v>
      </c>
      <c r="R272" s="73">
        <f t="shared" si="54"/>
        <v>2</v>
      </c>
      <c r="S272" s="73">
        <f t="shared" si="55"/>
        <v>0</v>
      </c>
      <c r="T272" s="73">
        <f t="shared" si="56"/>
        <v>0</v>
      </c>
      <c r="U272" s="75">
        <f t="shared" si="57"/>
        <v>2</v>
      </c>
    </row>
    <row r="273" spans="1:21" x14ac:dyDescent="0.25">
      <c r="A273" s="30">
        <f>+Hbtes_2021!B267</f>
        <v>11101</v>
      </c>
      <c r="B273" s="30" t="str">
        <f>+Hbtes_2021!C267</f>
        <v>COYHAIQUE</v>
      </c>
      <c r="C273" s="70">
        <v>265</v>
      </c>
      <c r="D273" s="31">
        <f>+Hbtes_2021!D267</f>
        <v>61496</v>
      </c>
      <c r="E273" s="31">
        <f t="shared" si="58"/>
        <v>4880958</v>
      </c>
      <c r="F273" s="73">
        <f t="shared" si="48"/>
        <v>1</v>
      </c>
      <c r="G273" s="73">
        <f t="shared" si="49"/>
        <v>0</v>
      </c>
      <c r="H273" s="73">
        <f t="shared" si="50"/>
        <v>0</v>
      </c>
      <c r="I273" s="73">
        <f t="shared" si="51"/>
        <v>0</v>
      </c>
      <c r="J273" s="75">
        <f t="shared" si="52"/>
        <v>1</v>
      </c>
      <c r="L273" s="30">
        <f>+'Ing Percibidos_2021_SINIM'!B268</f>
        <v>8111</v>
      </c>
      <c r="M273" s="30" t="str">
        <f>+'Ing Percibidos_2021_SINIM'!C268</f>
        <v>TOMÉ</v>
      </c>
      <c r="N273" s="73">
        <v>265</v>
      </c>
      <c r="O273" s="31">
        <f>+'Ing Percibidos_2021_SINIM'!D268</f>
        <v>15969726</v>
      </c>
      <c r="P273" s="74">
        <f t="shared" si="59"/>
        <v>1711316814</v>
      </c>
      <c r="Q273" s="73">
        <f t="shared" si="53"/>
        <v>0</v>
      </c>
      <c r="R273" s="73">
        <f t="shared" si="54"/>
        <v>2</v>
      </c>
      <c r="S273" s="73">
        <f t="shared" si="55"/>
        <v>0</v>
      </c>
      <c r="T273" s="73">
        <f t="shared" si="56"/>
        <v>0</v>
      </c>
      <c r="U273" s="75">
        <f t="shared" si="57"/>
        <v>2</v>
      </c>
    </row>
    <row r="274" spans="1:21" x14ac:dyDescent="0.25">
      <c r="A274" s="30">
        <f>+Hbtes_2021!B268</f>
        <v>7105</v>
      </c>
      <c r="B274" s="30" t="str">
        <f>+Hbtes_2021!C268</f>
        <v>MAULE</v>
      </c>
      <c r="C274" s="70">
        <v>266</v>
      </c>
      <c r="D274" s="31">
        <f>+Hbtes_2021!D268</f>
        <v>62394</v>
      </c>
      <c r="E274" s="31">
        <f t="shared" si="58"/>
        <v>4943352</v>
      </c>
      <c r="F274" s="73">
        <f t="shared" si="48"/>
        <v>0</v>
      </c>
      <c r="G274" s="73">
        <f t="shared" si="49"/>
        <v>2</v>
      </c>
      <c r="H274" s="73">
        <f t="shared" si="50"/>
        <v>0</v>
      </c>
      <c r="I274" s="73">
        <f t="shared" si="51"/>
        <v>0</v>
      </c>
      <c r="J274" s="75">
        <f t="shared" si="52"/>
        <v>2</v>
      </c>
      <c r="L274" s="30">
        <f>+'Ing Percibidos_2021_SINIM'!B269</f>
        <v>13131</v>
      </c>
      <c r="M274" s="30" t="str">
        <f>+'Ing Percibidos_2021_SINIM'!C269</f>
        <v>SAN RAMÓN</v>
      </c>
      <c r="N274" s="73">
        <v>266</v>
      </c>
      <c r="O274" s="31">
        <f>+'Ing Percibidos_2021_SINIM'!D269</f>
        <v>16038685</v>
      </c>
      <c r="P274" s="74">
        <f t="shared" si="59"/>
        <v>1727355499</v>
      </c>
      <c r="Q274" s="73">
        <f t="shared" si="53"/>
        <v>0</v>
      </c>
      <c r="R274" s="73">
        <f t="shared" si="54"/>
        <v>2</v>
      </c>
      <c r="S274" s="73">
        <f t="shared" si="55"/>
        <v>0</v>
      </c>
      <c r="T274" s="73">
        <f t="shared" si="56"/>
        <v>0</v>
      </c>
      <c r="U274" s="75">
        <f t="shared" si="57"/>
        <v>2</v>
      </c>
    </row>
    <row r="275" spans="1:21" x14ac:dyDescent="0.25">
      <c r="A275" s="30">
        <f>+Hbtes_2021!B269</f>
        <v>6115</v>
      </c>
      <c r="B275" s="30" t="str">
        <f>+Hbtes_2021!C269</f>
        <v>RENGO</v>
      </c>
      <c r="C275" s="70">
        <v>267</v>
      </c>
      <c r="D275" s="31">
        <f>+Hbtes_2021!D269</f>
        <v>64313</v>
      </c>
      <c r="E275" s="31">
        <f t="shared" si="58"/>
        <v>5007665</v>
      </c>
      <c r="F275" s="73">
        <f t="shared" si="48"/>
        <v>0</v>
      </c>
      <c r="G275" s="73">
        <f t="shared" si="49"/>
        <v>2</v>
      </c>
      <c r="H275" s="73">
        <f t="shared" si="50"/>
        <v>0</v>
      </c>
      <c r="I275" s="73">
        <f t="shared" si="51"/>
        <v>0</v>
      </c>
      <c r="J275" s="75">
        <f t="shared" si="52"/>
        <v>2</v>
      </c>
      <c r="L275" s="30">
        <f>+'Ing Percibidos_2021_SINIM'!B270</f>
        <v>6301</v>
      </c>
      <c r="M275" s="30" t="str">
        <f>+'Ing Percibidos_2021_SINIM'!C270</f>
        <v>SAN FERNANDO</v>
      </c>
      <c r="N275" s="73">
        <v>267</v>
      </c>
      <c r="O275" s="31">
        <f>+'Ing Percibidos_2021_SINIM'!D270</f>
        <v>16230532</v>
      </c>
      <c r="P275" s="74">
        <f t="shared" si="59"/>
        <v>1743586031</v>
      </c>
      <c r="Q275" s="73">
        <f t="shared" si="53"/>
        <v>0</v>
      </c>
      <c r="R275" s="73">
        <f t="shared" si="54"/>
        <v>2</v>
      </c>
      <c r="S275" s="73">
        <f t="shared" si="55"/>
        <v>0</v>
      </c>
      <c r="T275" s="73">
        <f t="shared" si="56"/>
        <v>0</v>
      </c>
      <c r="U275" s="75">
        <f t="shared" si="57"/>
        <v>2</v>
      </c>
    </row>
    <row r="276" spans="1:21" x14ac:dyDescent="0.25">
      <c r="A276" s="30">
        <f>+Hbtes_2021!B270</f>
        <v>5301</v>
      </c>
      <c r="B276" s="30" t="str">
        <f>+Hbtes_2021!C270</f>
        <v>LOS ANDES</v>
      </c>
      <c r="C276" s="70">
        <v>268</v>
      </c>
      <c r="D276" s="31">
        <f>+Hbtes_2021!D270</f>
        <v>68401</v>
      </c>
      <c r="E276" s="31">
        <f t="shared" si="58"/>
        <v>5076066</v>
      </c>
      <c r="F276" s="73">
        <f t="shared" si="48"/>
        <v>0</v>
      </c>
      <c r="G276" s="73">
        <f t="shared" si="49"/>
        <v>2</v>
      </c>
      <c r="H276" s="73">
        <f t="shared" si="50"/>
        <v>0</v>
      </c>
      <c r="I276" s="73">
        <f t="shared" si="51"/>
        <v>0</v>
      </c>
      <c r="J276" s="75">
        <f t="shared" si="52"/>
        <v>2</v>
      </c>
      <c r="L276" s="30">
        <f>+'Ing Percibidos_2021_SINIM'!B271</f>
        <v>13121</v>
      </c>
      <c r="M276" s="30" t="str">
        <f>+'Ing Percibidos_2021_SINIM'!C271</f>
        <v>PEDRO AGUIRRE CERDA</v>
      </c>
      <c r="N276" s="73">
        <v>268</v>
      </c>
      <c r="O276" s="31">
        <f>+'Ing Percibidos_2021_SINIM'!D271</f>
        <v>16410564</v>
      </c>
      <c r="P276" s="74">
        <f t="shared" si="59"/>
        <v>1759996595</v>
      </c>
      <c r="Q276" s="73">
        <f t="shared" si="53"/>
        <v>0</v>
      </c>
      <c r="R276" s="73">
        <f t="shared" si="54"/>
        <v>2</v>
      </c>
      <c r="S276" s="73">
        <f t="shared" si="55"/>
        <v>0</v>
      </c>
      <c r="T276" s="73">
        <f t="shared" si="56"/>
        <v>0</v>
      </c>
      <c r="U276" s="75">
        <f t="shared" si="57"/>
        <v>2</v>
      </c>
    </row>
    <row r="277" spans="1:21" x14ac:dyDescent="0.25">
      <c r="A277" s="30">
        <f>+Hbtes_2021!B271</f>
        <v>13604</v>
      </c>
      <c r="B277" s="30" t="str">
        <f>+Hbtes_2021!C271</f>
        <v>PADRE HURTADO</v>
      </c>
      <c r="C277" s="70">
        <v>269</v>
      </c>
      <c r="D277" s="31">
        <f>+Hbtes_2021!D271</f>
        <v>76219</v>
      </c>
      <c r="E277" s="31">
        <f t="shared" si="58"/>
        <v>5152285</v>
      </c>
      <c r="F277" s="73">
        <f t="shared" si="48"/>
        <v>0</v>
      </c>
      <c r="G277" s="73">
        <f t="shared" si="49"/>
        <v>2</v>
      </c>
      <c r="H277" s="73">
        <f t="shared" si="50"/>
        <v>0</v>
      </c>
      <c r="I277" s="73">
        <f t="shared" si="51"/>
        <v>0</v>
      </c>
      <c r="J277" s="75">
        <f t="shared" si="52"/>
        <v>2</v>
      </c>
      <c r="L277" s="30">
        <f>+'Ing Percibidos_2021_SINIM'!B272</f>
        <v>7102</v>
      </c>
      <c r="M277" s="30" t="str">
        <f>+'Ing Percibidos_2021_SINIM'!C272</f>
        <v>CONSTITUCIÓN</v>
      </c>
      <c r="N277" s="73">
        <v>269</v>
      </c>
      <c r="O277" s="31">
        <f>+'Ing Percibidos_2021_SINIM'!D272</f>
        <v>16516201</v>
      </c>
      <c r="P277" s="74">
        <f t="shared" si="59"/>
        <v>1776512796</v>
      </c>
      <c r="Q277" s="73">
        <f t="shared" si="53"/>
        <v>0</v>
      </c>
      <c r="R277" s="73">
        <f t="shared" si="54"/>
        <v>2</v>
      </c>
      <c r="S277" s="73">
        <f t="shared" si="55"/>
        <v>0</v>
      </c>
      <c r="T277" s="73">
        <f t="shared" si="56"/>
        <v>0</v>
      </c>
      <c r="U277" s="75">
        <f t="shared" si="57"/>
        <v>2</v>
      </c>
    </row>
    <row r="278" spans="1:21" x14ac:dyDescent="0.25">
      <c r="A278" s="30">
        <f>+Hbtes_2021!B272</f>
        <v>6301</v>
      </c>
      <c r="B278" s="30" t="str">
        <f>+Hbtes_2021!C272</f>
        <v>SAN FERNANDO</v>
      </c>
      <c r="C278" s="70">
        <v>270</v>
      </c>
      <c r="D278" s="31">
        <f>+Hbtes_2021!D272</f>
        <v>79353</v>
      </c>
      <c r="E278" s="31">
        <f t="shared" si="58"/>
        <v>5231638</v>
      </c>
      <c r="F278" s="73">
        <f t="shared" si="48"/>
        <v>0</v>
      </c>
      <c r="G278" s="73">
        <f t="shared" si="49"/>
        <v>2</v>
      </c>
      <c r="H278" s="73">
        <f t="shared" si="50"/>
        <v>0</v>
      </c>
      <c r="I278" s="73">
        <f t="shared" si="51"/>
        <v>0</v>
      </c>
      <c r="J278" s="75">
        <f t="shared" si="52"/>
        <v>2</v>
      </c>
      <c r="L278" s="30">
        <f>+'Ing Percibidos_2021_SINIM'!B273</f>
        <v>5604</v>
      </c>
      <c r="M278" s="30" t="str">
        <f>+'Ing Percibidos_2021_SINIM'!C273</f>
        <v>EL QUISCO</v>
      </c>
      <c r="N278" s="73">
        <v>270</v>
      </c>
      <c r="O278" s="31">
        <f>+'Ing Percibidos_2021_SINIM'!D273</f>
        <v>16764375</v>
      </c>
      <c r="P278" s="74">
        <f t="shared" si="59"/>
        <v>1793277171</v>
      </c>
      <c r="Q278" s="73">
        <f t="shared" si="53"/>
        <v>0</v>
      </c>
      <c r="R278" s="73">
        <f t="shared" si="54"/>
        <v>2</v>
      </c>
      <c r="S278" s="73">
        <f t="shared" si="55"/>
        <v>0</v>
      </c>
      <c r="T278" s="73">
        <f t="shared" si="56"/>
        <v>0</v>
      </c>
      <c r="U278" s="75">
        <f t="shared" si="57"/>
        <v>2</v>
      </c>
    </row>
    <row r="279" spans="1:21" x14ac:dyDescent="0.25">
      <c r="A279" s="30">
        <f>+Hbtes_2021!B273</f>
        <v>13601</v>
      </c>
      <c r="B279" s="30" t="str">
        <f>+Hbtes_2021!C273</f>
        <v>TALAGANTE</v>
      </c>
      <c r="C279" s="70">
        <v>271</v>
      </c>
      <c r="D279" s="31">
        <f>+Hbtes_2021!D273</f>
        <v>82900</v>
      </c>
      <c r="E279" s="31">
        <f t="shared" si="58"/>
        <v>5314538</v>
      </c>
      <c r="F279" s="73">
        <f t="shared" si="48"/>
        <v>0</v>
      </c>
      <c r="G279" s="73">
        <f t="shared" si="49"/>
        <v>2</v>
      </c>
      <c r="H279" s="73">
        <f t="shared" si="50"/>
        <v>0</v>
      </c>
      <c r="I279" s="73">
        <f t="shared" si="51"/>
        <v>0</v>
      </c>
      <c r="J279" s="75">
        <f t="shared" si="52"/>
        <v>2</v>
      </c>
      <c r="L279" s="30">
        <f>+'Ing Percibidos_2021_SINIM'!B274</f>
        <v>13109</v>
      </c>
      <c r="M279" s="30" t="str">
        <f>+'Ing Percibidos_2021_SINIM'!C274</f>
        <v>LA CISTERNA</v>
      </c>
      <c r="N279" s="73">
        <v>271</v>
      </c>
      <c r="O279" s="31">
        <f>+'Ing Percibidos_2021_SINIM'!D274</f>
        <v>17108216</v>
      </c>
      <c r="P279" s="74">
        <f t="shared" si="59"/>
        <v>1810385387</v>
      </c>
      <c r="Q279" s="73">
        <f t="shared" si="53"/>
        <v>0</v>
      </c>
      <c r="R279" s="73">
        <f t="shared" si="54"/>
        <v>2</v>
      </c>
      <c r="S279" s="73">
        <f t="shared" si="55"/>
        <v>0</v>
      </c>
      <c r="T279" s="73">
        <f t="shared" si="56"/>
        <v>0</v>
      </c>
      <c r="U279" s="75">
        <f t="shared" si="57"/>
        <v>2</v>
      </c>
    </row>
    <row r="280" spans="1:21" x14ac:dyDescent="0.25">
      <c r="A280" s="30">
        <f>+Hbtes_2021!B274</f>
        <v>9112</v>
      </c>
      <c r="B280" s="30" t="str">
        <f>+Hbtes_2021!C274</f>
        <v>PADRE LAS CASAS</v>
      </c>
      <c r="C280" s="70">
        <v>272</v>
      </c>
      <c r="D280" s="31">
        <f>+Hbtes_2021!D274</f>
        <v>83009</v>
      </c>
      <c r="E280" s="31">
        <f t="shared" si="58"/>
        <v>5397547</v>
      </c>
      <c r="F280" s="73">
        <f t="shared" si="48"/>
        <v>0</v>
      </c>
      <c r="G280" s="73">
        <f t="shared" si="49"/>
        <v>2</v>
      </c>
      <c r="H280" s="73">
        <f t="shared" si="50"/>
        <v>0</v>
      </c>
      <c r="I280" s="73">
        <f t="shared" si="51"/>
        <v>0</v>
      </c>
      <c r="J280" s="75">
        <f t="shared" si="52"/>
        <v>2</v>
      </c>
      <c r="L280" s="30">
        <f>+'Ing Percibidos_2021_SINIM'!B275</f>
        <v>9112</v>
      </c>
      <c r="M280" s="30" t="str">
        <f>+'Ing Percibidos_2021_SINIM'!C275</f>
        <v>PADRE LAS CASAS</v>
      </c>
      <c r="N280" s="73">
        <v>272</v>
      </c>
      <c r="O280" s="31">
        <f>+'Ing Percibidos_2021_SINIM'!D275</f>
        <v>17290640</v>
      </c>
      <c r="P280" s="74">
        <f t="shared" si="59"/>
        <v>1827676027</v>
      </c>
      <c r="Q280" s="73">
        <f t="shared" si="53"/>
        <v>0</v>
      </c>
      <c r="R280" s="73">
        <f t="shared" si="54"/>
        <v>2</v>
      </c>
      <c r="S280" s="73">
        <f t="shared" si="55"/>
        <v>0</v>
      </c>
      <c r="T280" s="73">
        <f t="shared" si="56"/>
        <v>0</v>
      </c>
      <c r="U280" s="75">
        <f t="shared" si="57"/>
        <v>2</v>
      </c>
    </row>
    <row r="281" spans="1:21" x14ac:dyDescent="0.25">
      <c r="A281" s="30">
        <f>+Hbtes_2021!B275</f>
        <v>13404</v>
      </c>
      <c r="B281" s="30" t="str">
        <f>+Hbtes_2021!C275</f>
        <v>PAINE</v>
      </c>
      <c r="C281" s="70">
        <v>273</v>
      </c>
      <c r="D281" s="31">
        <f>+Hbtes_2021!D275</f>
        <v>84379</v>
      </c>
      <c r="E281" s="31">
        <f t="shared" si="58"/>
        <v>5481926</v>
      </c>
      <c r="F281" s="73">
        <f t="shared" si="48"/>
        <v>0</v>
      </c>
      <c r="G281" s="73">
        <f t="shared" si="49"/>
        <v>2</v>
      </c>
      <c r="H281" s="73">
        <f t="shared" si="50"/>
        <v>0</v>
      </c>
      <c r="I281" s="73">
        <f t="shared" si="51"/>
        <v>0</v>
      </c>
      <c r="J281" s="75">
        <f t="shared" si="52"/>
        <v>2</v>
      </c>
      <c r="L281" s="30">
        <f>+'Ing Percibidos_2021_SINIM'!B276</f>
        <v>5606</v>
      </c>
      <c r="M281" s="30" t="str">
        <f>+'Ing Percibidos_2021_SINIM'!C276</f>
        <v>SANTO DOMINGO</v>
      </c>
      <c r="N281" s="73">
        <v>273</v>
      </c>
      <c r="O281" s="31">
        <f>+'Ing Percibidos_2021_SINIM'!D276</f>
        <v>17366016</v>
      </c>
      <c r="P281" s="74">
        <f t="shared" si="59"/>
        <v>1845042043</v>
      </c>
      <c r="Q281" s="73">
        <f t="shared" si="53"/>
        <v>0</v>
      </c>
      <c r="R281" s="73">
        <f t="shared" si="54"/>
        <v>2</v>
      </c>
      <c r="S281" s="73">
        <f t="shared" si="55"/>
        <v>0</v>
      </c>
      <c r="T281" s="73">
        <f t="shared" si="56"/>
        <v>0</v>
      </c>
      <c r="U281" s="75">
        <f t="shared" si="57"/>
        <v>2</v>
      </c>
    </row>
    <row r="282" spans="1:21" x14ac:dyDescent="0.25">
      <c r="A282" s="30">
        <f>+Hbtes_2021!B276</f>
        <v>5701</v>
      </c>
      <c r="B282" s="30" t="str">
        <f>+Hbtes_2021!C276</f>
        <v>SAN FELIPE</v>
      </c>
      <c r="C282" s="70">
        <v>274</v>
      </c>
      <c r="D282" s="31">
        <f>+Hbtes_2021!D276</f>
        <v>84445</v>
      </c>
      <c r="E282" s="31">
        <f t="shared" si="58"/>
        <v>5566371</v>
      </c>
      <c r="F282" s="73">
        <f t="shared" si="48"/>
        <v>0</v>
      </c>
      <c r="G282" s="73">
        <f t="shared" si="49"/>
        <v>2</v>
      </c>
      <c r="H282" s="73">
        <f t="shared" si="50"/>
        <v>0</v>
      </c>
      <c r="I282" s="73">
        <f t="shared" si="51"/>
        <v>0</v>
      </c>
      <c r="J282" s="75">
        <f t="shared" si="52"/>
        <v>2</v>
      </c>
      <c r="L282" s="30">
        <f>+'Ing Percibidos_2021_SINIM'!B277</f>
        <v>5501</v>
      </c>
      <c r="M282" s="30" t="str">
        <f>+'Ing Percibidos_2021_SINIM'!C277</f>
        <v>QUILLOTA</v>
      </c>
      <c r="N282" s="73">
        <v>274</v>
      </c>
      <c r="O282" s="31">
        <f>+'Ing Percibidos_2021_SINIM'!D277</f>
        <v>17544566</v>
      </c>
      <c r="P282" s="74">
        <f t="shared" si="59"/>
        <v>1862586609</v>
      </c>
      <c r="Q282" s="73">
        <f t="shared" si="53"/>
        <v>0</v>
      </c>
      <c r="R282" s="73">
        <f t="shared" si="54"/>
        <v>2</v>
      </c>
      <c r="S282" s="73">
        <f t="shared" si="55"/>
        <v>0</v>
      </c>
      <c r="T282" s="73">
        <f t="shared" si="56"/>
        <v>0</v>
      </c>
      <c r="U282" s="75">
        <f t="shared" si="57"/>
        <v>2</v>
      </c>
    </row>
    <row r="283" spans="1:21" x14ac:dyDescent="0.25">
      <c r="A283" s="30">
        <f>+Hbtes_2021!B277</f>
        <v>13131</v>
      </c>
      <c r="B283" s="30" t="str">
        <f>+Hbtes_2021!C277</f>
        <v>SAN RAMÓN</v>
      </c>
      <c r="C283" s="70">
        <v>275</v>
      </c>
      <c r="D283" s="31">
        <f>+Hbtes_2021!D277</f>
        <v>86017</v>
      </c>
      <c r="E283" s="31">
        <f t="shared" si="58"/>
        <v>5652388</v>
      </c>
      <c r="F283" s="73">
        <f t="shared" si="48"/>
        <v>0</v>
      </c>
      <c r="G283" s="73">
        <f t="shared" si="49"/>
        <v>2</v>
      </c>
      <c r="H283" s="73">
        <f t="shared" si="50"/>
        <v>0</v>
      </c>
      <c r="I283" s="73">
        <f t="shared" si="51"/>
        <v>0</v>
      </c>
      <c r="J283" s="75">
        <f t="shared" si="52"/>
        <v>2</v>
      </c>
      <c r="L283" s="30">
        <f>+'Ing Percibidos_2021_SINIM'!B278</f>
        <v>13116</v>
      </c>
      <c r="M283" s="30" t="str">
        <f>+'Ing Percibidos_2021_SINIM'!C278</f>
        <v>LO ESPEJO</v>
      </c>
      <c r="N283" s="73">
        <v>275</v>
      </c>
      <c r="O283" s="31">
        <f>+'Ing Percibidos_2021_SINIM'!D278</f>
        <v>17580636</v>
      </c>
      <c r="P283" s="74">
        <f t="shared" si="59"/>
        <v>1880167245</v>
      </c>
      <c r="Q283" s="73">
        <f t="shared" si="53"/>
        <v>0</v>
      </c>
      <c r="R283" s="73">
        <f t="shared" si="54"/>
        <v>2</v>
      </c>
      <c r="S283" s="73">
        <f t="shared" si="55"/>
        <v>0</v>
      </c>
      <c r="T283" s="73">
        <f t="shared" si="56"/>
        <v>0</v>
      </c>
      <c r="U283" s="75">
        <f t="shared" si="57"/>
        <v>2</v>
      </c>
    </row>
    <row r="284" spans="1:21" x14ac:dyDescent="0.25">
      <c r="A284" s="30">
        <f>+Hbtes_2021!B278</f>
        <v>13102</v>
      </c>
      <c r="B284" s="30" t="str">
        <f>+Hbtes_2021!C278</f>
        <v>CERRILLOS</v>
      </c>
      <c r="C284" s="70">
        <v>276</v>
      </c>
      <c r="D284" s="31">
        <f>+Hbtes_2021!D278</f>
        <v>89520</v>
      </c>
      <c r="E284" s="31">
        <f t="shared" si="58"/>
        <v>5741908</v>
      </c>
      <c r="F284" s="73">
        <f t="shared" si="48"/>
        <v>0</v>
      </c>
      <c r="G284" s="73">
        <f t="shared" si="49"/>
        <v>2</v>
      </c>
      <c r="H284" s="73">
        <f t="shared" si="50"/>
        <v>0</v>
      </c>
      <c r="I284" s="73">
        <f t="shared" si="51"/>
        <v>0</v>
      </c>
      <c r="J284" s="75">
        <f t="shared" si="52"/>
        <v>2</v>
      </c>
      <c r="L284" s="30">
        <f>+'Ing Percibidos_2021_SINIM'!B279</f>
        <v>8112</v>
      </c>
      <c r="M284" s="30" t="str">
        <f>+'Ing Percibidos_2021_SINIM'!C279</f>
        <v>HUALPÉN</v>
      </c>
      <c r="N284" s="73">
        <v>276</v>
      </c>
      <c r="O284" s="31">
        <f>+'Ing Percibidos_2021_SINIM'!D279</f>
        <v>17728672</v>
      </c>
      <c r="P284" s="74">
        <f t="shared" si="59"/>
        <v>1897895917</v>
      </c>
      <c r="Q284" s="73">
        <f t="shared" si="53"/>
        <v>0</v>
      </c>
      <c r="R284" s="73">
        <f t="shared" si="54"/>
        <v>2</v>
      </c>
      <c r="S284" s="73">
        <f t="shared" si="55"/>
        <v>0</v>
      </c>
      <c r="T284" s="73">
        <f t="shared" si="56"/>
        <v>0</v>
      </c>
      <c r="U284" s="75">
        <f t="shared" si="57"/>
        <v>2</v>
      </c>
    </row>
    <row r="285" spans="1:21" x14ac:dyDescent="0.25">
      <c r="A285" s="30">
        <f>+Hbtes_2021!B279</f>
        <v>8103</v>
      </c>
      <c r="B285" s="30" t="str">
        <f>+Hbtes_2021!C279</f>
        <v>CHIGUAYANTE</v>
      </c>
      <c r="C285" s="70">
        <v>277</v>
      </c>
      <c r="D285" s="31">
        <f>+Hbtes_2021!D279</f>
        <v>91435</v>
      </c>
      <c r="E285" s="31">
        <f t="shared" si="58"/>
        <v>5833343</v>
      </c>
      <c r="F285" s="73">
        <f t="shared" si="48"/>
        <v>0</v>
      </c>
      <c r="G285" s="73">
        <f t="shared" si="49"/>
        <v>2</v>
      </c>
      <c r="H285" s="73">
        <f t="shared" si="50"/>
        <v>0</v>
      </c>
      <c r="I285" s="73">
        <f t="shared" si="51"/>
        <v>0</v>
      </c>
      <c r="J285" s="75">
        <f t="shared" si="52"/>
        <v>2</v>
      </c>
      <c r="L285" s="30">
        <f>+'Ing Percibidos_2021_SINIM'!B280</f>
        <v>16301</v>
      </c>
      <c r="M285" s="30" t="str">
        <f>+'Ing Percibidos_2021_SINIM'!C280</f>
        <v>SAN CARLOS</v>
      </c>
      <c r="N285" s="73">
        <v>277</v>
      </c>
      <c r="O285" s="31">
        <f>+'Ing Percibidos_2021_SINIM'!D280</f>
        <v>18407343</v>
      </c>
      <c r="P285" s="74">
        <f t="shared" si="59"/>
        <v>1916303260</v>
      </c>
      <c r="Q285" s="73">
        <f t="shared" si="53"/>
        <v>0</v>
      </c>
      <c r="R285" s="73">
        <f t="shared" si="54"/>
        <v>2</v>
      </c>
      <c r="S285" s="73">
        <f t="shared" si="55"/>
        <v>0</v>
      </c>
      <c r="T285" s="73">
        <f t="shared" si="56"/>
        <v>0</v>
      </c>
      <c r="U285" s="75">
        <f t="shared" si="57"/>
        <v>2</v>
      </c>
    </row>
    <row r="286" spans="1:21" x14ac:dyDescent="0.25">
      <c r="A286" s="30">
        <f>+Hbtes_2021!B280</f>
        <v>5601</v>
      </c>
      <c r="B286" s="30" t="str">
        <f>+Hbtes_2021!C280</f>
        <v>SAN ANTONIO</v>
      </c>
      <c r="C286" s="70">
        <v>278</v>
      </c>
      <c r="D286" s="31">
        <f>+Hbtes_2021!D280</f>
        <v>97323</v>
      </c>
      <c r="E286" s="31">
        <f t="shared" si="58"/>
        <v>5930666</v>
      </c>
      <c r="F286" s="73">
        <f t="shared" si="48"/>
        <v>0</v>
      </c>
      <c r="G286" s="73">
        <f t="shared" si="49"/>
        <v>2</v>
      </c>
      <c r="H286" s="73">
        <f t="shared" si="50"/>
        <v>0</v>
      </c>
      <c r="I286" s="73">
        <f t="shared" si="51"/>
        <v>0</v>
      </c>
      <c r="J286" s="75">
        <f t="shared" si="52"/>
        <v>2</v>
      </c>
      <c r="L286" s="30">
        <f>+'Ing Percibidos_2021_SINIM'!B281</f>
        <v>7401</v>
      </c>
      <c r="M286" s="30" t="str">
        <f>+'Ing Percibidos_2021_SINIM'!C281</f>
        <v>LINARES</v>
      </c>
      <c r="N286" s="73">
        <v>278</v>
      </c>
      <c r="O286" s="31">
        <f>+'Ing Percibidos_2021_SINIM'!D281</f>
        <v>19105052</v>
      </c>
      <c r="P286" s="74">
        <f t="shared" si="59"/>
        <v>1935408312</v>
      </c>
      <c r="Q286" s="73">
        <f t="shared" si="53"/>
        <v>0</v>
      </c>
      <c r="R286" s="73">
        <f t="shared" si="54"/>
        <v>2</v>
      </c>
      <c r="S286" s="73">
        <f t="shared" si="55"/>
        <v>0</v>
      </c>
      <c r="T286" s="73">
        <f t="shared" si="56"/>
        <v>0</v>
      </c>
      <c r="U286" s="75">
        <f t="shared" si="57"/>
        <v>2</v>
      </c>
    </row>
    <row r="287" spans="1:21" x14ac:dyDescent="0.25">
      <c r="A287" s="30">
        <f>+Hbtes_2021!B281</f>
        <v>8112</v>
      </c>
      <c r="B287" s="30" t="str">
        <f>+Hbtes_2021!C281</f>
        <v>HUALPÉN</v>
      </c>
      <c r="C287" s="70">
        <v>279</v>
      </c>
      <c r="D287" s="31">
        <f>+Hbtes_2021!D281</f>
        <v>97536</v>
      </c>
      <c r="E287" s="31">
        <f t="shared" si="58"/>
        <v>6028202</v>
      </c>
      <c r="F287" s="73">
        <f t="shared" si="48"/>
        <v>0</v>
      </c>
      <c r="G287" s="73">
        <f t="shared" si="49"/>
        <v>2</v>
      </c>
      <c r="H287" s="73">
        <f t="shared" si="50"/>
        <v>0</v>
      </c>
      <c r="I287" s="73">
        <f t="shared" si="51"/>
        <v>0</v>
      </c>
      <c r="J287" s="75">
        <f t="shared" si="52"/>
        <v>2</v>
      </c>
      <c r="L287" s="30">
        <f>+'Ing Percibidos_2021_SINIM'!B282</f>
        <v>5405</v>
      </c>
      <c r="M287" s="30" t="str">
        <f>+'Ing Percibidos_2021_SINIM'!C282</f>
        <v>ZAPALLAR</v>
      </c>
      <c r="N287" s="73">
        <v>279</v>
      </c>
      <c r="O287" s="31">
        <f>+'Ing Percibidos_2021_SINIM'!D282</f>
        <v>19297725</v>
      </c>
      <c r="P287" s="74">
        <f t="shared" si="59"/>
        <v>1954706037</v>
      </c>
      <c r="Q287" s="73">
        <f t="shared" si="53"/>
        <v>0</v>
      </c>
      <c r="R287" s="73">
        <f t="shared" si="54"/>
        <v>2</v>
      </c>
      <c r="S287" s="73">
        <f t="shared" si="55"/>
        <v>0</v>
      </c>
      <c r="T287" s="73">
        <f t="shared" si="56"/>
        <v>0</v>
      </c>
      <c r="U287" s="75">
        <f t="shared" si="57"/>
        <v>2</v>
      </c>
    </row>
    <row r="288" spans="1:21" x14ac:dyDescent="0.25">
      <c r="A288" s="30">
        <f>+Hbtes_2021!B282</f>
        <v>13132</v>
      </c>
      <c r="B288" s="30" t="str">
        <f>+Hbtes_2021!C282</f>
        <v>VITACURA</v>
      </c>
      <c r="C288" s="70">
        <v>280</v>
      </c>
      <c r="D288" s="31">
        <f>+Hbtes_2021!D282</f>
        <v>97695</v>
      </c>
      <c r="E288" s="31">
        <f t="shared" si="58"/>
        <v>6125897</v>
      </c>
      <c r="F288" s="73">
        <f t="shared" si="48"/>
        <v>0</v>
      </c>
      <c r="G288" s="73">
        <f t="shared" si="49"/>
        <v>2</v>
      </c>
      <c r="H288" s="73">
        <f t="shared" si="50"/>
        <v>0</v>
      </c>
      <c r="I288" s="73">
        <f t="shared" si="51"/>
        <v>0</v>
      </c>
      <c r="J288" s="75">
        <f t="shared" si="52"/>
        <v>2</v>
      </c>
      <c r="L288" s="30">
        <f>+'Ing Percibidos_2021_SINIM'!B283</f>
        <v>8103</v>
      </c>
      <c r="M288" s="30" t="str">
        <f>+'Ing Percibidos_2021_SINIM'!C283</f>
        <v>CHIGUAYANTE</v>
      </c>
      <c r="N288" s="73">
        <v>280</v>
      </c>
      <c r="O288" s="31">
        <f>+'Ing Percibidos_2021_SINIM'!D283</f>
        <v>20384279</v>
      </c>
      <c r="P288" s="74">
        <f t="shared" si="59"/>
        <v>1975090316</v>
      </c>
      <c r="Q288" s="73">
        <f t="shared" si="53"/>
        <v>0</v>
      </c>
      <c r="R288" s="73">
        <f t="shared" si="54"/>
        <v>2</v>
      </c>
      <c r="S288" s="73">
        <f t="shared" si="55"/>
        <v>0</v>
      </c>
      <c r="T288" s="73">
        <f t="shared" si="56"/>
        <v>0</v>
      </c>
      <c r="U288" s="75">
        <f t="shared" si="57"/>
        <v>2</v>
      </c>
    </row>
    <row r="289" spans="1:21" x14ac:dyDescent="0.25">
      <c r="A289" s="30">
        <f>+Hbtes_2021!B283</f>
        <v>5501</v>
      </c>
      <c r="B289" s="30" t="str">
        <f>+Hbtes_2021!C283</f>
        <v>QUILLOTA</v>
      </c>
      <c r="C289" s="70">
        <v>281</v>
      </c>
      <c r="D289" s="31">
        <f>+Hbtes_2021!D283</f>
        <v>98561</v>
      </c>
      <c r="E289" s="31">
        <f t="shared" si="58"/>
        <v>6224458</v>
      </c>
      <c r="F289" s="73">
        <f t="shared" si="48"/>
        <v>0</v>
      </c>
      <c r="G289" s="73">
        <f t="shared" si="49"/>
        <v>2</v>
      </c>
      <c r="H289" s="73">
        <f t="shared" si="50"/>
        <v>0</v>
      </c>
      <c r="I289" s="73">
        <f t="shared" si="51"/>
        <v>0</v>
      </c>
      <c r="J289" s="75">
        <f t="shared" si="52"/>
        <v>2</v>
      </c>
      <c r="L289" s="30">
        <f>+'Ing Percibidos_2021_SINIM'!B284</f>
        <v>1107</v>
      </c>
      <c r="M289" s="30" t="str">
        <f>+'Ing Percibidos_2021_SINIM'!C284</f>
        <v>ALTO HOSPICIO</v>
      </c>
      <c r="N289" s="73">
        <v>281</v>
      </c>
      <c r="O289" s="31">
        <f>+'Ing Percibidos_2021_SINIM'!D284</f>
        <v>20986969</v>
      </c>
      <c r="P289" s="74">
        <f t="shared" si="59"/>
        <v>1996077285</v>
      </c>
      <c r="Q289" s="73">
        <f t="shared" si="53"/>
        <v>0</v>
      </c>
      <c r="R289" s="73">
        <f t="shared" si="54"/>
        <v>2</v>
      </c>
      <c r="S289" s="73">
        <f t="shared" si="55"/>
        <v>0</v>
      </c>
      <c r="T289" s="73">
        <f t="shared" si="56"/>
        <v>0</v>
      </c>
      <c r="U289" s="75">
        <f t="shared" si="57"/>
        <v>2</v>
      </c>
    </row>
    <row r="290" spans="1:21" x14ac:dyDescent="0.25">
      <c r="A290" s="30">
        <f>+Hbtes_2021!B284</f>
        <v>13113</v>
      </c>
      <c r="B290" s="30" t="str">
        <f>+Hbtes_2021!C284</f>
        <v>LA REINA</v>
      </c>
      <c r="C290" s="70">
        <v>282</v>
      </c>
      <c r="D290" s="31">
        <f>+Hbtes_2021!D284</f>
        <v>100459</v>
      </c>
      <c r="E290" s="31">
        <f t="shared" si="58"/>
        <v>6324917</v>
      </c>
      <c r="F290" s="73">
        <f t="shared" si="48"/>
        <v>0</v>
      </c>
      <c r="G290" s="73">
        <f t="shared" si="49"/>
        <v>2</v>
      </c>
      <c r="H290" s="73">
        <f t="shared" si="50"/>
        <v>0</v>
      </c>
      <c r="I290" s="73">
        <f t="shared" si="51"/>
        <v>0</v>
      </c>
      <c r="J290" s="75">
        <f t="shared" si="52"/>
        <v>2</v>
      </c>
      <c r="L290" s="30">
        <f>+'Ing Percibidos_2021_SINIM'!B285</f>
        <v>10202</v>
      </c>
      <c r="M290" s="30" t="str">
        <f>+'Ing Percibidos_2021_SINIM'!C285</f>
        <v>ANCUD</v>
      </c>
      <c r="N290" s="73">
        <v>282</v>
      </c>
      <c r="O290" s="31">
        <f>+'Ing Percibidos_2021_SINIM'!D285</f>
        <v>21099355</v>
      </c>
      <c r="P290" s="74">
        <f t="shared" si="59"/>
        <v>2017176640</v>
      </c>
      <c r="Q290" s="73">
        <f t="shared" si="53"/>
        <v>0</v>
      </c>
      <c r="R290" s="73">
        <f t="shared" si="54"/>
        <v>2</v>
      </c>
      <c r="S290" s="73">
        <f t="shared" si="55"/>
        <v>0</v>
      </c>
      <c r="T290" s="73">
        <f t="shared" si="56"/>
        <v>0</v>
      </c>
      <c r="U290" s="75">
        <f t="shared" si="57"/>
        <v>2</v>
      </c>
    </row>
    <row r="291" spans="1:21" x14ac:dyDescent="0.25">
      <c r="A291" s="30">
        <f>+Hbtes_2021!B285</f>
        <v>13109</v>
      </c>
      <c r="B291" s="30" t="str">
        <f>+Hbtes_2021!C285</f>
        <v>LA CISTERNA</v>
      </c>
      <c r="C291" s="70">
        <v>283</v>
      </c>
      <c r="D291" s="31">
        <f>+Hbtes_2021!D285</f>
        <v>101126</v>
      </c>
      <c r="E291" s="31">
        <f t="shared" si="58"/>
        <v>6426043</v>
      </c>
      <c r="F291" s="73">
        <f t="shared" si="48"/>
        <v>0</v>
      </c>
      <c r="G291" s="73">
        <f t="shared" si="49"/>
        <v>2</v>
      </c>
      <c r="H291" s="73">
        <f t="shared" si="50"/>
        <v>0</v>
      </c>
      <c r="I291" s="73">
        <f t="shared" si="51"/>
        <v>0</v>
      </c>
      <c r="J291" s="75">
        <f t="shared" si="52"/>
        <v>2</v>
      </c>
      <c r="L291" s="30">
        <f>+'Ing Percibidos_2021_SINIM'!B286</f>
        <v>13102</v>
      </c>
      <c r="M291" s="30" t="str">
        <f>+'Ing Percibidos_2021_SINIM'!C286</f>
        <v>CERRILLOS</v>
      </c>
      <c r="N291" s="73">
        <v>283</v>
      </c>
      <c r="O291" s="31">
        <f>+'Ing Percibidos_2021_SINIM'!D286</f>
        <v>21648207</v>
      </c>
      <c r="P291" s="74">
        <f t="shared" si="59"/>
        <v>2038824847</v>
      </c>
      <c r="Q291" s="73">
        <f t="shared" si="53"/>
        <v>0</v>
      </c>
      <c r="R291" s="73">
        <f t="shared" si="54"/>
        <v>2</v>
      </c>
      <c r="S291" s="73">
        <f t="shared" si="55"/>
        <v>0</v>
      </c>
      <c r="T291" s="73">
        <f t="shared" si="56"/>
        <v>0</v>
      </c>
      <c r="U291" s="75">
        <f t="shared" si="57"/>
        <v>2</v>
      </c>
    </row>
    <row r="292" spans="1:21" x14ac:dyDescent="0.25">
      <c r="A292" s="30">
        <f>+Hbtes_2021!B286</f>
        <v>7401</v>
      </c>
      <c r="B292" s="30" t="str">
        <f>+Hbtes_2021!C286</f>
        <v>LINARES</v>
      </c>
      <c r="C292" s="70">
        <v>284</v>
      </c>
      <c r="D292" s="31">
        <f>+Hbtes_2021!D286</f>
        <v>101895</v>
      </c>
      <c r="E292" s="31">
        <f t="shared" si="58"/>
        <v>6527938</v>
      </c>
      <c r="F292" s="73">
        <f t="shared" si="48"/>
        <v>0</v>
      </c>
      <c r="G292" s="73">
        <f t="shared" si="49"/>
        <v>2</v>
      </c>
      <c r="H292" s="73">
        <f t="shared" si="50"/>
        <v>0</v>
      </c>
      <c r="I292" s="73">
        <f t="shared" si="51"/>
        <v>0</v>
      </c>
      <c r="J292" s="75">
        <f t="shared" si="52"/>
        <v>2</v>
      </c>
      <c r="L292" s="30">
        <f>+'Ing Percibidos_2021_SINIM'!B287</f>
        <v>5804</v>
      </c>
      <c r="M292" s="30" t="str">
        <f>+'Ing Percibidos_2021_SINIM'!C287</f>
        <v>VILLA ALEMANA</v>
      </c>
      <c r="N292" s="73">
        <v>284</v>
      </c>
      <c r="O292" s="31">
        <f>+'Ing Percibidos_2021_SINIM'!D287</f>
        <v>21892382</v>
      </c>
      <c r="P292" s="74">
        <f t="shared" si="59"/>
        <v>2060717229</v>
      </c>
      <c r="Q292" s="73">
        <f t="shared" si="53"/>
        <v>0</v>
      </c>
      <c r="R292" s="73">
        <f t="shared" si="54"/>
        <v>2</v>
      </c>
      <c r="S292" s="73">
        <f t="shared" si="55"/>
        <v>0</v>
      </c>
      <c r="T292" s="73">
        <f t="shared" si="56"/>
        <v>0</v>
      </c>
      <c r="U292" s="75">
        <f t="shared" si="57"/>
        <v>2</v>
      </c>
    </row>
    <row r="293" spans="1:21" x14ac:dyDescent="0.25">
      <c r="A293" s="30">
        <f>+Hbtes_2021!B287</f>
        <v>13605</v>
      </c>
      <c r="B293" s="30" t="str">
        <f>+Hbtes_2021!C287</f>
        <v>PEÑAFLOR</v>
      </c>
      <c r="C293" s="70">
        <v>285</v>
      </c>
      <c r="D293" s="31">
        <f>+Hbtes_2021!D287</f>
        <v>102667</v>
      </c>
      <c r="E293" s="31">
        <f t="shared" si="58"/>
        <v>6630605</v>
      </c>
      <c r="F293" s="73">
        <f t="shared" si="48"/>
        <v>0</v>
      </c>
      <c r="G293" s="73">
        <f t="shared" si="49"/>
        <v>2</v>
      </c>
      <c r="H293" s="73">
        <f t="shared" si="50"/>
        <v>0</v>
      </c>
      <c r="I293" s="73">
        <f t="shared" si="51"/>
        <v>0</v>
      </c>
      <c r="J293" s="75">
        <f t="shared" si="52"/>
        <v>2</v>
      </c>
      <c r="L293" s="30">
        <f>+'Ing Percibidos_2021_SINIM'!B288</f>
        <v>13111</v>
      </c>
      <c r="M293" s="30" t="str">
        <f>+'Ing Percibidos_2021_SINIM'!C288</f>
        <v>LA GRANJA</v>
      </c>
      <c r="N293" s="73">
        <v>285</v>
      </c>
      <c r="O293" s="31">
        <f>+'Ing Percibidos_2021_SINIM'!D288</f>
        <v>21892730</v>
      </c>
      <c r="P293" s="74">
        <f t="shared" si="59"/>
        <v>2082609959</v>
      </c>
      <c r="Q293" s="73">
        <f t="shared" si="53"/>
        <v>0</v>
      </c>
      <c r="R293" s="73">
        <f t="shared" si="54"/>
        <v>2</v>
      </c>
      <c r="S293" s="73">
        <f t="shared" si="55"/>
        <v>0</v>
      </c>
      <c r="T293" s="73">
        <f t="shared" si="56"/>
        <v>0</v>
      </c>
      <c r="U293" s="75">
        <f t="shared" si="57"/>
        <v>2</v>
      </c>
    </row>
    <row r="294" spans="1:21" x14ac:dyDescent="0.25">
      <c r="A294" s="30">
        <f>+Hbtes_2021!B288</f>
        <v>13116</v>
      </c>
      <c r="B294" s="30" t="str">
        <f>+Hbtes_2021!C288</f>
        <v>LO ESPEJO</v>
      </c>
      <c r="C294" s="70">
        <v>286</v>
      </c>
      <c r="D294" s="31">
        <f>+Hbtes_2021!D288</f>
        <v>103381</v>
      </c>
      <c r="E294" s="31">
        <f t="shared" si="58"/>
        <v>6733986</v>
      </c>
      <c r="F294" s="73">
        <f t="shared" si="48"/>
        <v>0</v>
      </c>
      <c r="G294" s="73">
        <f t="shared" si="49"/>
        <v>2</v>
      </c>
      <c r="H294" s="73">
        <f t="shared" si="50"/>
        <v>0</v>
      </c>
      <c r="I294" s="73">
        <f t="shared" si="51"/>
        <v>0</v>
      </c>
      <c r="J294" s="75">
        <f t="shared" si="52"/>
        <v>2</v>
      </c>
      <c r="L294" s="30">
        <f>+'Ing Percibidos_2021_SINIM'!B289</f>
        <v>14108</v>
      </c>
      <c r="M294" s="30" t="str">
        <f>+'Ing Percibidos_2021_SINIM'!C289</f>
        <v>PANGUIPULLI</v>
      </c>
      <c r="N294" s="73">
        <v>286</v>
      </c>
      <c r="O294" s="31">
        <f>+'Ing Percibidos_2021_SINIM'!D289</f>
        <v>21939232</v>
      </c>
      <c r="P294" s="74">
        <f t="shared" si="59"/>
        <v>2104549191</v>
      </c>
      <c r="Q294" s="73">
        <f t="shared" si="53"/>
        <v>0</v>
      </c>
      <c r="R294" s="73">
        <f t="shared" si="54"/>
        <v>2</v>
      </c>
      <c r="S294" s="73">
        <f t="shared" si="55"/>
        <v>0</v>
      </c>
      <c r="T294" s="73">
        <f t="shared" si="56"/>
        <v>0</v>
      </c>
      <c r="U294" s="75">
        <f t="shared" si="57"/>
        <v>2</v>
      </c>
    </row>
    <row r="295" spans="1:21" x14ac:dyDescent="0.25">
      <c r="A295" s="30">
        <f>+Hbtes_2021!B289</f>
        <v>13129</v>
      </c>
      <c r="B295" s="30" t="str">
        <f>+Hbtes_2021!C289</f>
        <v>SAN JOAQUÍN</v>
      </c>
      <c r="C295" s="70">
        <v>287</v>
      </c>
      <c r="D295" s="31">
        <f>+Hbtes_2021!D289</f>
        <v>103871</v>
      </c>
      <c r="E295" s="31">
        <f t="shared" si="58"/>
        <v>6837857</v>
      </c>
      <c r="F295" s="73">
        <f t="shared" si="48"/>
        <v>0</v>
      </c>
      <c r="G295" s="73">
        <f t="shared" si="49"/>
        <v>2</v>
      </c>
      <c r="H295" s="73">
        <f t="shared" si="50"/>
        <v>0</v>
      </c>
      <c r="I295" s="73">
        <f t="shared" si="51"/>
        <v>0</v>
      </c>
      <c r="J295" s="75">
        <f t="shared" si="52"/>
        <v>2</v>
      </c>
      <c r="L295" s="30">
        <f>+'Ing Percibidos_2021_SINIM'!B290</f>
        <v>13108</v>
      </c>
      <c r="M295" s="30" t="str">
        <f>+'Ing Percibidos_2021_SINIM'!C290</f>
        <v>INDEPENDENCIA</v>
      </c>
      <c r="N295" s="73">
        <v>287</v>
      </c>
      <c r="O295" s="31">
        <f>+'Ing Percibidos_2021_SINIM'!D290</f>
        <v>22464338</v>
      </c>
      <c r="P295" s="74">
        <f t="shared" si="59"/>
        <v>2127013529</v>
      </c>
      <c r="Q295" s="73">
        <f t="shared" si="53"/>
        <v>0</v>
      </c>
      <c r="R295" s="73">
        <f t="shared" si="54"/>
        <v>2</v>
      </c>
      <c r="S295" s="73">
        <f t="shared" si="55"/>
        <v>0</v>
      </c>
      <c r="T295" s="73">
        <f t="shared" si="56"/>
        <v>0</v>
      </c>
      <c r="U295" s="75">
        <f t="shared" si="57"/>
        <v>2</v>
      </c>
    </row>
    <row r="296" spans="1:21" x14ac:dyDescent="0.25">
      <c r="A296" s="30">
        <f>+Hbtes_2021!B290</f>
        <v>13117</v>
      </c>
      <c r="B296" s="30" t="str">
        <f>+Hbtes_2021!C290</f>
        <v>LO PRADO</v>
      </c>
      <c r="C296" s="70">
        <v>288</v>
      </c>
      <c r="D296" s="31">
        <f>+Hbtes_2021!D290</f>
        <v>104405</v>
      </c>
      <c r="E296" s="31">
        <f t="shared" si="58"/>
        <v>6942262</v>
      </c>
      <c r="F296" s="73">
        <f t="shared" si="48"/>
        <v>0</v>
      </c>
      <c r="G296" s="73">
        <f t="shared" si="49"/>
        <v>2</v>
      </c>
      <c r="H296" s="73">
        <f t="shared" si="50"/>
        <v>0</v>
      </c>
      <c r="I296" s="73">
        <f t="shared" si="51"/>
        <v>0</v>
      </c>
      <c r="J296" s="75">
        <f t="shared" si="52"/>
        <v>2</v>
      </c>
      <c r="L296" s="30">
        <f>+'Ing Percibidos_2021_SINIM'!B291</f>
        <v>8108</v>
      </c>
      <c r="M296" s="30" t="str">
        <f>+'Ing Percibidos_2021_SINIM'!C291</f>
        <v>SAN PEDRO DE LA PAZ</v>
      </c>
      <c r="N296" s="73">
        <v>288</v>
      </c>
      <c r="O296" s="31">
        <f>+'Ing Percibidos_2021_SINIM'!D291</f>
        <v>23180222</v>
      </c>
      <c r="P296" s="74">
        <f t="shared" si="59"/>
        <v>2150193751</v>
      </c>
      <c r="Q296" s="73">
        <f t="shared" si="53"/>
        <v>0</v>
      </c>
      <c r="R296" s="73">
        <f t="shared" si="54"/>
        <v>2</v>
      </c>
      <c r="S296" s="73">
        <f t="shared" si="55"/>
        <v>0</v>
      </c>
      <c r="T296" s="73">
        <f t="shared" si="56"/>
        <v>0</v>
      </c>
      <c r="U296" s="75">
        <f t="shared" si="57"/>
        <v>2</v>
      </c>
    </row>
    <row r="297" spans="1:21" x14ac:dyDescent="0.25">
      <c r="A297" s="30">
        <f>+Hbtes_2021!B291</f>
        <v>13121</v>
      </c>
      <c r="B297" s="30" t="str">
        <f>+Hbtes_2021!C291</f>
        <v>PEDRO AGUIRRE CERDA</v>
      </c>
      <c r="C297" s="70">
        <v>289</v>
      </c>
      <c r="D297" s="31">
        <f>+Hbtes_2021!D291</f>
        <v>107409</v>
      </c>
      <c r="E297" s="31">
        <f t="shared" si="58"/>
        <v>7049671</v>
      </c>
      <c r="F297" s="73">
        <f t="shared" si="48"/>
        <v>0</v>
      </c>
      <c r="G297" s="73">
        <f t="shared" si="49"/>
        <v>2</v>
      </c>
      <c r="H297" s="73">
        <f t="shared" si="50"/>
        <v>0</v>
      </c>
      <c r="I297" s="73">
        <f t="shared" si="51"/>
        <v>0</v>
      </c>
      <c r="J297" s="75">
        <f t="shared" si="52"/>
        <v>2</v>
      </c>
      <c r="L297" s="30">
        <f>+'Ing Percibidos_2021_SINIM'!B292</f>
        <v>5601</v>
      </c>
      <c r="M297" s="30" t="str">
        <f>+'Ing Percibidos_2021_SINIM'!C292</f>
        <v>SAN ANTONIO</v>
      </c>
      <c r="N297" s="73">
        <v>289</v>
      </c>
      <c r="O297" s="31">
        <f>+'Ing Percibidos_2021_SINIM'!D292</f>
        <v>24068543</v>
      </c>
      <c r="P297" s="74">
        <f t="shared" si="59"/>
        <v>2174262294</v>
      </c>
      <c r="Q297" s="73">
        <f t="shared" si="53"/>
        <v>0</v>
      </c>
      <c r="R297" s="73">
        <f t="shared" si="54"/>
        <v>2</v>
      </c>
      <c r="S297" s="73">
        <f t="shared" si="55"/>
        <v>0</v>
      </c>
      <c r="T297" s="73">
        <f t="shared" si="56"/>
        <v>0</v>
      </c>
      <c r="U297" s="75">
        <f t="shared" si="57"/>
        <v>2</v>
      </c>
    </row>
    <row r="298" spans="1:21" x14ac:dyDescent="0.25">
      <c r="A298" s="30">
        <f>+Hbtes_2021!B292</f>
        <v>13402</v>
      </c>
      <c r="B298" s="30" t="str">
        <f>+Hbtes_2021!C292</f>
        <v>BUIN</v>
      </c>
      <c r="C298" s="70">
        <v>290</v>
      </c>
      <c r="D298" s="31">
        <f>+Hbtes_2021!D292</f>
        <v>111934</v>
      </c>
      <c r="E298" s="31">
        <f t="shared" si="58"/>
        <v>7161605</v>
      </c>
      <c r="F298" s="73">
        <f t="shared" si="48"/>
        <v>0</v>
      </c>
      <c r="G298" s="73">
        <f t="shared" si="49"/>
        <v>2</v>
      </c>
      <c r="H298" s="73">
        <f t="shared" si="50"/>
        <v>0</v>
      </c>
      <c r="I298" s="73">
        <f t="shared" si="51"/>
        <v>0</v>
      </c>
      <c r="J298" s="75">
        <f t="shared" si="52"/>
        <v>2</v>
      </c>
      <c r="L298" s="30">
        <f>+'Ing Percibidos_2021_SINIM'!B293</f>
        <v>10201</v>
      </c>
      <c r="M298" s="30" t="str">
        <f>+'Ing Percibidos_2021_SINIM'!C293</f>
        <v>CASTRO</v>
      </c>
      <c r="N298" s="73">
        <v>290</v>
      </c>
      <c r="O298" s="31">
        <f>+'Ing Percibidos_2021_SINIM'!D293</f>
        <v>27489128</v>
      </c>
      <c r="P298" s="74">
        <f t="shared" si="59"/>
        <v>2201751422</v>
      </c>
      <c r="Q298" s="73">
        <f t="shared" si="53"/>
        <v>0</v>
      </c>
      <c r="R298" s="73">
        <f t="shared" si="54"/>
        <v>2</v>
      </c>
      <c r="S298" s="73">
        <f t="shared" si="55"/>
        <v>0</v>
      </c>
      <c r="T298" s="73">
        <f t="shared" si="56"/>
        <v>0</v>
      </c>
      <c r="U298" s="75">
        <f t="shared" si="57"/>
        <v>2</v>
      </c>
    </row>
    <row r="299" spans="1:21" x14ac:dyDescent="0.25">
      <c r="A299" s="30">
        <f>+Hbtes_2021!B293</f>
        <v>13107</v>
      </c>
      <c r="B299" s="30" t="str">
        <f>+Hbtes_2021!C293</f>
        <v>HUECHURABA</v>
      </c>
      <c r="C299" s="70">
        <v>291</v>
      </c>
      <c r="D299" s="31">
        <f>+Hbtes_2021!D293</f>
        <v>114453</v>
      </c>
      <c r="E299" s="31">
        <f t="shared" si="58"/>
        <v>7276058</v>
      </c>
      <c r="F299" s="73">
        <f t="shared" si="48"/>
        <v>0</v>
      </c>
      <c r="G299" s="73">
        <f t="shared" si="49"/>
        <v>2</v>
      </c>
      <c r="H299" s="73">
        <f t="shared" si="50"/>
        <v>0</v>
      </c>
      <c r="I299" s="73">
        <f t="shared" si="51"/>
        <v>0</v>
      </c>
      <c r="J299" s="75">
        <f t="shared" si="52"/>
        <v>2</v>
      </c>
      <c r="L299" s="30">
        <f>+'Ing Percibidos_2021_SINIM'!B294</f>
        <v>8102</v>
      </c>
      <c r="M299" s="30" t="str">
        <f>+'Ing Percibidos_2021_SINIM'!C294</f>
        <v>CORONEL</v>
      </c>
      <c r="N299" s="73">
        <v>291</v>
      </c>
      <c r="O299" s="31">
        <f>+'Ing Percibidos_2021_SINIM'!D294</f>
        <v>27621211</v>
      </c>
      <c r="P299" s="74">
        <f t="shared" si="59"/>
        <v>2229372633</v>
      </c>
      <c r="Q299" s="73">
        <f t="shared" si="53"/>
        <v>0</v>
      </c>
      <c r="R299" s="73">
        <f t="shared" si="54"/>
        <v>2</v>
      </c>
      <c r="S299" s="73">
        <f t="shared" si="55"/>
        <v>0</v>
      </c>
      <c r="T299" s="73">
        <f t="shared" si="56"/>
        <v>0</v>
      </c>
      <c r="U299" s="75">
        <f t="shared" si="57"/>
        <v>2</v>
      </c>
    </row>
    <row r="300" spans="1:21" x14ac:dyDescent="0.25">
      <c r="A300" s="30">
        <f>+Hbtes_2021!B294</f>
        <v>13111</v>
      </c>
      <c r="B300" s="30" t="str">
        <f>+Hbtes_2021!C294</f>
        <v>LA GRANJA</v>
      </c>
      <c r="C300" s="70">
        <v>292</v>
      </c>
      <c r="D300" s="31">
        <f>+Hbtes_2021!D294</f>
        <v>122028</v>
      </c>
      <c r="E300" s="31">
        <f t="shared" si="58"/>
        <v>7398086</v>
      </c>
      <c r="F300" s="73">
        <f t="shared" si="48"/>
        <v>0</v>
      </c>
      <c r="G300" s="73">
        <f t="shared" si="49"/>
        <v>2</v>
      </c>
      <c r="H300" s="73">
        <f t="shared" si="50"/>
        <v>0</v>
      </c>
      <c r="I300" s="73">
        <f t="shared" si="51"/>
        <v>0</v>
      </c>
      <c r="J300" s="75">
        <f t="shared" si="52"/>
        <v>2</v>
      </c>
      <c r="L300" s="30">
        <f>+'Ing Percibidos_2021_SINIM'!B295</f>
        <v>13126</v>
      </c>
      <c r="M300" s="30" t="str">
        <f>+'Ing Percibidos_2021_SINIM'!C295</f>
        <v>QUINTA NORMAL</v>
      </c>
      <c r="N300" s="73">
        <v>292</v>
      </c>
      <c r="O300" s="31">
        <f>+'Ing Percibidos_2021_SINIM'!D295</f>
        <v>28836293</v>
      </c>
      <c r="P300" s="74">
        <f t="shared" si="59"/>
        <v>2258208926</v>
      </c>
      <c r="Q300" s="73">
        <f t="shared" si="53"/>
        <v>0</v>
      </c>
      <c r="R300" s="73">
        <f t="shared" si="54"/>
        <v>2</v>
      </c>
      <c r="S300" s="73">
        <f t="shared" si="55"/>
        <v>0</v>
      </c>
      <c r="T300" s="73">
        <f t="shared" si="56"/>
        <v>0</v>
      </c>
      <c r="U300" s="75">
        <f t="shared" si="57"/>
        <v>2</v>
      </c>
    </row>
    <row r="301" spans="1:21" x14ac:dyDescent="0.25">
      <c r="A301" s="30">
        <f>+Hbtes_2021!B295</f>
        <v>4301</v>
      </c>
      <c r="B301" s="30" t="str">
        <f>+Hbtes_2021!C295</f>
        <v>OVALLE</v>
      </c>
      <c r="C301" s="70">
        <v>293</v>
      </c>
      <c r="D301" s="31">
        <f>+Hbtes_2021!D295</f>
        <v>122241</v>
      </c>
      <c r="E301" s="31">
        <f t="shared" si="58"/>
        <v>7520327</v>
      </c>
      <c r="F301" s="73">
        <f t="shared" si="48"/>
        <v>0</v>
      </c>
      <c r="G301" s="73">
        <f t="shared" si="49"/>
        <v>2</v>
      </c>
      <c r="H301" s="73">
        <f t="shared" si="50"/>
        <v>0</v>
      </c>
      <c r="I301" s="73">
        <f t="shared" si="51"/>
        <v>0</v>
      </c>
      <c r="J301" s="75">
        <f t="shared" si="52"/>
        <v>2</v>
      </c>
      <c r="L301" s="30">
        <f>+'Ing Percibidos_2021_SINIM'!B296</f>
        <v>13105</v>
      </c>
      <c r="M301" s="30" t="str">
        <f>+'Ing Percibidos_2021_SINIM'!C296</f>
        <v>EL BOSQUE</v>
      </c>
      <c r="N301" s="73">
        <v>293</v>
      </c>
      <c r="O301" s="31">
        <f>+'Ing Percibidos_2021_SINIM'!D296</f>
        <v>29292755</v>
      </c>
      <c r="P301" s="74">
        <f t="shared" si="59"/>
        <v>2287501681</v>
      </c>
      <c r="Q301" s="73">
        <f t="shared" si="53"/>
        <v>0</v>
      </c>
      <c r="R301" s="73">
        <f t="shared" si="54"/>
        <v>2</v>
      </c>
      <c r="S301" s="73">
        <f t="shared" si="55"/>
        <v>0</v>
      </c>
      <c r="T301" s="73">
        <f t="shared" si="56"/>
        <v>0</v>
      </c>
      <c r="U301" s="75">
        <f t="shared" si="57"/>
        <v>2</v>
      </c>
    </row>
    <row r="302" spans="1:21" x14ac:dyDescent="0.25">
      <c r="A302" s="30">
        <f>+Hbtes_2021!B296</f>
        <v>8102</v>
      </c>
      <c r="B302" s="30" t="str">
        <f>+Hbtes_2021!C296</f>
        <v>CORONEL</v>
      </c>
      <c r="C302" s="70">
        <v>294</v>
      </c>
      <c r="D302" s="31">
        <f>+Hbtes_2021!D296</f>
        <v>126729</v>
      </c>
      <c r="E302" s="31">
        <f t="shared" si="58"/>
        <v>7647056</v>
      </c>
      <c r="F302" s="73">
        <f t="shared" si="48"/>
        <v>0</v>
      </c>
      <c r="G302" s="73">
        <f t="shared" si="49"/>
        <v>2</v>
      </c>
      <c r="H302" s="73">
        <f t="shared" si="50"/>
        <v>0</v>
      </c>
      <c r="I302" s="73">
        <f t="shared" si="51"/>
        <v>0</v>
      </c>
      <c r="J302" s="75">
        <f t="shared" si="52"/>
        <v>2</v>
      </c>
      <c r="L302" s="30">
        <f>+'Ing Percibidos_2021_SINIM'!B297</f>
        <v>13106</v>
      </c>
      <c r="M302" s="30" t="str">
        <f>+'Ing Percibidos_2021_SINIM'!C297</f>
        <v>ESTACIÓN CENTRAL</v>
      </c>
      <c r="N302" s="73">
        <v>294</v>
      </c>
      <c r="O302" s="31">
        <f>+'Ing Percibidos_2021_SINIM'!D297</f>
        <v>30134492</v>
      </c>
      <c r="P302" s="74">
        <f t="shared" si="59"/>
        <v>2317636173</v>
      </c>
      <c r="Q302" s="73">
        <f t="shared" si="53"/>
        <v>0</v>
      </c>
      <c r="R302" s="73">
        <f t="shared" si="54"/>
        <v>2</v>
      </c>
      <c r="S302" s="73">
        <f t="shared" si="55"/>
        <v>0</v>
      </c>
      <c r="T302" s="73">
        <f t="shared" si="56"/>
        <v>0</v>
      </c>
      <c r="U302" s="75">
        <f t="shared" si="57"/>
        <v>2</v>
      </c>
    </row>
    <row r="303" spans="1:21" x14ac:dyDescent="0.25">
      <c r="A303" s="30">
        <f>+Hbtes_2021!B297</f>
        <v>13115</v>
      </c>
      <c r="B303" s="30" t="str">
        <f>+Hbtes_2021!C297</f>
        <v>LO BARNECHEA</v>
      </c>
      <c r="C303" s="70">
        <v>295</v>
      </c>
      <c r="D303" s="31">
        <f>+Hbtes_2021!D297</f>
        <v>126816</v>
      </c>
      <c r="E303" s="31">
        <f t="shared" si="58"/>
        <v>7773872</v>
      </c>
      <c r="F303" s="73">
        <f t="shared" si="48"/>
        <v>0</v>
      </c>
      <c r="G303" s="73">
        <f t="shared" si="49"/>
        <v>2</v>
      </c>
      <c r="H303" s="73">
        <f t="shared" si="50"/>
        <v>0</v>
      </c>
      <c r="I303" s="73">
        <f t="shared" si="51"/>
        <v>0</v>
      </c>
      <c r="J303" s="75">
        <f t="shared" si="52"/>
        <v>2</v>
      </c>
      <c r="L303" s="30">
        <f>+'Ing Percibidos_2021_SINIM'!B298</f>
        <v>13302</v>
      </c>
      <c r="M303" s="30" t="str">
        <f>+'Ing Percibidos_2021_SINIM'!C298</f>
        <v>LAMPA</v>
      </c>
      <c r="N303" s="73">
        <v>295</v>
      </c>
      <c r="O303" s="31">
        <f>+'Ing Percibidos_2021_SINIM'!D298</f>
        <v>30800217</v>
      </c>
      <c r="P303" s="74">
        <f t="shared" si="59"/>
        <v>2348436390</v>
      </c>
      <c r="Q303" s="73">
        <f t="shared" si="53"/>
        <v>0</v>
      </c>
      <c r="R303" s="73">
        <f t="shared" si="54"/>
        <v>2</v>
      </c>
      <c r="S303" s="73">
        <f t="shared" si="55"/>
        <v>0</v>
      </c>
      <c r="T303" s="73">
        <f t="shared" si="56"/>
        <v>0</v>
      </c>
      <c r="U303" s="75">
        <f t="shared" si="57"/>
        <v>2</v>
      </c>
    </row>
    <row r="304" spans="1:21" x14ac:dyDescent="0.25">
      <c r="A304" s="30">
        <f>+Hbtes_2021!B298</f>
        <v>13302</v>
      </c>
      <c r="B304" s="30" t="str">
        <f>+Hbtes_2021!C298</f>
        <v>LAMPA</v>
      </c>
      <c r="C304" s="70">
        <v>296</v>
      </c>
      <c r="D304" s="31">
        <f>+Hbtes_2021!D298</f>
        <v>131436</v>
      </c>
      <c r="E304" s="31">
        <f t="shared" si="58"/>
        <v>7905308</v>
      </c>
      <c r="F304" s="73">
        <f t="shared" si="48"/>
        <v>0</v>
      </c>
      <c r="G304" s="73">
        <f t="shared" si="49"/>
        <v>2</v>
      </c>
      <c r="H304" s="73">
        <f t="shared" si="50"/>
        <v>0</v>
      </c>
      <c r="I304" s="73">
        <f t="shared" si="51"/>
        <v>0</v>
      </c>
      <c r="J304" s="75">
        <f t="shared" si="52"/>
        <v>2</v>
      </c>
      <c r="L304" s="30">
        <f>+'Ing Percibidos_2021_SINIM'!B299</f>
        <v>4301</v>
      </c>
      <c r="M304" s="30" t="str">
        <f>+'Ing Percibidos_2021_SINIM'!C299</f>
        <v>OVALLE</v>
      </c>
      <c r="N304" s="73">
        <v>296</v>
      </c>
      <c r="O304" s="31">
        <f>+'Ing Percibidos_2021_SINIM'!D299</f>
        <v>30874187</v>
      </c>
      <c r="P304" s="74">
        <f t="shared" si="59"/>
        <v>2379310577</v>
      </c>
      <c r="Q304" s="73">
        <f t="shared" si="53"/>
        <v>0</v>
      </c>
      <c r="R304" s="73">
        <f t="shared" si="54"/>
        <v>2</v>
      </c>
      <c r="S304" s="73">
        <f t="shared" si="55"/>
        <v>0</v>
      </c>
      <c r="T304" s="73">
        <f t="shared" si="56"/>
        <v>0</v>
      </c>
      <c r="U304" s="75">
        <f t="shared" si="57"/>
        <v>2</v>
      </c>
    </row>
    <row r="305" spans="1:21" x14ac:dyDescent="0.25">
      <c r="A305" s="30">
        <f>+Hbtes_2021!B299</f>
        <v>1107</v>
      </c>
      <c r="B305" s="30" t="str">
        <f>+Hbtes_2021!C299</f>
        <v>ALTO HOSPICIO</v>
      </c>
      <c r="C305" s="70">
        <v>297</v>
      </c>
      <c r="D305" s="31">
        <f>+Hbtes_2021!D299</f>
        <v>134085</v>
      </c>
      <c r="E305" s="31">
        <f t="shared" si="58"/>
        <v>8039393</v>
      </c>
      <c r="F305" s="73">
        <f t="shared" si="48"/>
        <v>0</v>
      </c>
      <c r="G305" s="73">
        <f t="shared" si="49"/>
        <v>2</v>
      </c>
      <c r="H305" s="73">
        <f t="shared" si="50"/>
        <v>0</v>
      </c>
      <c r="I305" s="73">
        <f t="shared" si="51"/>
        <v>0</v>
      </c>
      <c r="J305" s="75">
        <f t="shared" si="52"/>
        <v>2</v>
      </c>
      <c r="L305" s="30">
        <f>+'Ing Percibidos_2021_SINIM'!B300</f>
        <v>13402</v>
      </c>
      <c r="M305" s="30" t="str">
        <f>+'Ing Percibidos_2021_SINIM'!C300</f>
        <v>BUIN</v>
      </c>
      <c r="N305" s="73">
        <v>297</v>
      </c>
      <c r="O305" s="31">
        <f>+'Ing Percibidos_2021_SINIM'!D300</f>
        <v>31058736</v>
      </c>
      <c r="P305" s="74">
        <f t="shared" si="59"/>
        <v>2410369313</v>
      </c>
      <c r="Q305" s="73">
        <f t="shared" si="53"/>
        <v>0</v>
      </c>
      <c r="R305" s="73">
        <f t="shared" si="54"/>
        <v>2</v>
      </c>
      <c r="S305" s="73">
        <f t="shared" si="55"/>
        <v>0</v>
      </c>
      <c r="T305" s="73">
        <f t="shared" si="56"/>
        <v>0</v>
      </c>
      <c r="U305" s="75">
        <f t="shared" si="57"/>
        <v>2</v>
      </c>
    </row>
    <row r="306" spans="1:21" x14ac:dyDescent="0.25">
      <c r="A306" s="30">
        <f>+Hbtes_2021!B300</f>
        <v>13118</v>
      </c>
      <c r="B306" s="30" t="str">
        <f>+Hbtes_2021!C300</f>
        <v>MACUL</v>
      </c>
      <c r="C306" s="70">
        <v>298</v>
      </c>
      <c r="D306" s="31">
        <f>+Hbtes_2021!D300</f>
        <v>136278</v>
      </c>
      <c r="E306" s="31">
        <f t="shared" si="58"/>
        <v>8175671</v>
      </c>
      <c r="F306" s="73">
        <f t="shared" si="48"/>
        <v>0</v>
      </c>
      <c r="G306" s="73">
        <f t="shared" si="49"/>
        <v>2</v>
      </c>
      <c r="H306" s="73">
        <f t="shared" si="50"/>
        <v>0</v>
      </c>
      <c r="I306" s="73">
        <f t="shared" si="51"/>
        <v>0</v>
      </c>
      <c r="J306" s="75">
        <f t="shared" si="52"/>
        <v>2</v>
      </c>
      <c r="L306" s="30">
        <f>+'Ing Percibidos_2021_SINIM'!B301</f>
        <v>7301</v>
      </c>
      <c r="M306" s="30" t="str">
        <f>+'Ing Percibidos_2021_SINIM'!C301</f>
        <v>CURICÓ</v>
      </c>
      <c r="N306" s="73">
        <v>298</v>
      </c>
      <c r="O306" s="31">
        <f>+'Ing Percibidos_2021_SINIM'!D301</f>
        <v>31331065</v>
      </c>
      <c r="P306" s="74">
        <f t="shared" si="59"/>
        <v>2441700378</v>
      </c>
      <c r="Q306" s="73">
        <f t="shared" si="53"/>
        <v>0</v>
      </c>
      <c r="R306" s="73">
        <f t="shared" si="54"/>
        <v>2</v>
      </c>
      <c r="S306" s="73">
        <f t="shared" si="55"/>
        <v>0</v>
      </c>
      <c r="T306" s="73">
        <f t="shared" si="56"/>
        <v>0</v>
      </c>
      <c r="U306" s="75">
        <f t="shared" si="57"/>
        <v>2</v>
      </c>
    </row>
    <row r="307" spans="1:21" x14ac:dyDescent="0.25">
      <c r="A307" s="30">
        <f>+Hbtes_2021!B301</f>
        <v>13130</v>
      </c>
      <c r="B307" s="30" t="str">
        <f>+Hbtes_2021!C301</f>
        <v>SAN MIGUEL</v>
      </c>
      <c r="C307" s="70">
        <v>299</v>
      </c>
      <c r="D307" s="31">
        <f>+Hbtes_2021!D301</f>
        <v>136835</v>
      </c>
      <c r="E307" s="31">
        <f t="shared" si="58"/>
        <v>8312506</v>
      </c>
      <c r="F307" s="73">
        <f t="shared" si="48"/>
        <v>0</v>
      </c>
      <c r="G307" s="73">
        <f t="shared" si="49"/>
        <v>2</v>
      </c>
      <c r="H307" s="73">
        <f t="shared" si="50"/>
        <v>0</v>
      </c>
      <c r="I307" s="73">
        <f t="shared" si="51"/>
        <v>0</v>
      </c>
      <c r="J307" s="75">
        <f t="shared" si="52"/>
        <v>2</v>
      </c>
      <c r="L307" s="30">
        <f>+'Ing Percibidos_2021_SINIM'!B302</f>
        <v>8110</v>
      </c>
      <c r="M307" s="30" t="str">
        <f>+'Ing Percibidos_2021_SINIM'!C302</f>
        <v>TALCAHUANO</v>
      </c>
      <c r="N307" s="73">
        <v>299</v>
      </c>
      <c r="O307" s="31">
        <f>+'Ing Percibidos_2021_SINIM'!D302</f>
        <v>31688467</v>
      </c>
      <c r="P307" s="74">
        <f t="shared" si="59"/>
        <v>2473388845</v>
      </c>
      <c r="Q307" s="73">
        <f t="shared" si="53"/>
        <v>0</v>
      </c>
      <c r="R307" s="73">
        <f t="shared" si="54"/>
        <v>2</v>
      </c>
      <c r="S307" s="73">
        <f t="shared" si="55"/>
        <v>0</v>
      </c>
      <c r="T307" s="73">
        <f t="shared" si="56"/>
        <v>0</v>
      </c>
      <c r="U307" s="75">
        <f t="shared" si="57"/>
        <v>2</v>
      </c>
    </row>
    <row r="308" spans="1:21" x14ac:dyDescent="0.25">
      <c r="A308" s="30">
        <f>+Hbtes_2021!B302</f>
        <v>13126</v>
      </c>
      <c r="B308" s="30" t="str">
        <f>+Hbtes_2021!C302</f>
        <v>QUINTA NORMAL</v>
      </c>
      <c r="C308" s="70">
        <v>300</v>
      </c>
      <c r="D308" s="31">
        <f>+Hbtes_2021!D302</f>
        <v>138904</v>
      </c>
      <c r="E308" s="31">
        <f t="shared" si="58"/>
        <v>8451410</v>
      </c>
      <c r="F308" s="73">
        <f t="shared" si="48"/>
        <v>0</v>
      </c>
      <c r="G308" s="73">
        <f t="shared" si="49"/>
        <v>2</v>
      </c>
      <c r="H308" s="73">
        <f t="shared" si="50"/>
        <v>0</v>
      </c>
      <c r="I308" s="73">
        <f t="shared" si="51"/>
        <v>0</v>
      </c>
      <c r="J308" s="75">
        <f t="shared" si="52"/>
        <v>2</v>
      </c>
      <c r="L308" s="30">
        <f>+'Ing Percibidos_2021_SINIM'!B303</f>
        <v>10301</v>
      </c>
      <c r="M308" s="30" t="str">
        <f>+'Ing Percibidos_2021_SINIM'!C303</f>
        <v>OSORNO</v>
      </c>
      <c r="N308" s="73">
        <v>300</v>
      </c>
      <c r="O308" s="31">
        <f>+'Ing Percibidos_2021_SINIM'!D303</f>
        <v>32046008</v>
      </c>
      <c r="P308" s="74">
        <f t="shared" si="59"/>
        <v>2505434853</v>
      </c>
      <c r="Q308" s="73">
        <f t="shared" si="53"/>
        <v>0</v>
      </c>
      <c r="R308" s="73">
        <f t="shared" si="54"/>
        <v>2</v>
      </c>
      <c r="S308" s="73">
        <f t="shared" si="55"/>
        <v>0</v>
      </c>
      <c r="T308" s="73">
        <f t="shared" si="56"/>
        <v>0</v>
      </c>
      <c r="U308" s="75">
        <f t="shared" si="57"/>
        <v>2</v>
      </c>
    </row>
    <row r="309" spans="1:21" x14ac:dyDescent="0.25">
      <c r="A309" s="30">
        <f>+Hbtes_2021!B303</f>
        <v>13104</v>
      </c>
      <c r="B309" s="30" t="str">
        <f>+Hbtes_2021!C303</f>
        <v>CONCHALÍ</v>
      </c>
      <c r="C309" s="70">
        <v>301</v>
      </c>
      <c r="D309" s="31">
        <f>+Hbtes_2021!D303</f>
        <v>139394</v>
      </c>
      <c r="E309" s="31">
        <f t="shared" si="58"/>
        <v>8590804</v>
      </c>
      <c r="F309" s="73">
        <f t="shared" si="48"/>
        <v>0</v>
      </c>
      <c r="G309" s="73">
        <f t="shared" si="49"/>
        <v>2</v>
      </c>
      <c r="H309" s="73">
        <f t="shared" si="50"/>
        <v>0</v>
      </c>
      <c r="I309" s="73">
        <f t="shared" si="51"/>
        <v>0</v>
      </c>
      <c r="J309" s="75">
        <f t="shared" si="52"/>
        <v>2</v>
      </c>
      <c r="L309" s="30">
        <f>+'Ing Percibidos_2021_SINIM'!B304</f>
        <v>13112</v>
      </c>
      <c r="M309" s="30" t="str">
        <f>+'Ing Percibidos_2021_SINIM'!C304</f>
        <v>LA PINTANA</v>
      </c>
      <c r="N309" s="73">
        <v>301</v>
      </c>
      <c r="O309" s="31">
        <f>+'Ing Percibidos_2021_SINIM'!D304</f>
        <v>32111690</v>
      </c>
      <c r="P309" s="74">
        <f t="shared" si="59"/>
        <v>2537546543</v>
      </c>
      <c r="Q309" s="73">
        <f t="shared" si="53"/>
        <v>0</v>
      </c>
      <c r="R309" s="73">
        <f t="shared" si="54"/>
        <v>2</v>
      </c>
      <c r="S309" s="73">
        <f t="shared" si="55"/>
        <v>0</v>
      </c>
      <c r="T309" s="73">
        <f t="shared" si="56"/>
        <v>0</v>
      </c>
      <c r="U309" s="75">
        <f t="shared" si="57"/>
        <v>2</v>
      </c>
    </row>
    <row r="310" spans="1:21" x14ac:dyDescent="0.25">
      <c r="A310" s="30">
        <f>+Hbtes_2021!B304</f>
        <v>5804</v>
      </c>
      <c r="B310" s="30" t="str">
        <f>+Hbtes_2021!C304</f>
        <v>VILLA ALEMANA</v>
      </c>
      <c r="C310" s="70">
        <v>302</v>
      </c>
      <c r="D310" s="31">
        <f>+Hbtes_2021!D304</f>
        <v>141528</v>
      </c>
      <c r="E310" s="31">
        <f t="shared" si="58"/>
        <v>8732332</v>
      </c>
      <c r="F310" s="73">
        <f t="shared" si="48"/>
        <v>0</v>
      </c>
      <c r="G310" s="73">
        <f t="shared" si="49"/>
        <v>2</v>
      </c>
      <c r="H310" s="73">
        <f t="shared" si="50"/>
        <v>0</v>
      </c>
      <c r="I310" s="73">
        <f t="shared" si="51"/>
        <v>0</v>
      </c>
      <c r="J310" s="75">
        <f t="shared" si="52"/>
        <v>2</v>
      </c>
      <c r="L310" s="30">
        <f>+'Ing Percibidos_2021_SINIM'!B305</f>
        <v>13130</v>
      </c>
      <c r="M310" s="30" t="str">
        <f>+'Ing Percibidos_2021_SINIM'!C305</f>
        <v>SAN MIGUEL</v>
      </c>
      <c r="N310" s="73">
        <v>302</v>
      </c>
      <c r="O310" s="31">
        <f>+'Ing Percibidos_2021_SINIM'!D305</f>
        <v>33137845</v>
      </c>
      <c r="P310" s="74">
        <f t="shared" si="59"/>
        <v>2570684388</v>
      </c>
      <c r="Q310" s="73">
        <f t="shared" si="53"/>
        <v>0</v>
      </c>
      <c r="R310" s="73">
        <f t="shared" si="54"/>
        <v>2</v>
      </c>
      <c r="S310" s="73">
        <f t="shared" si="55"/>
        <v>0</v>
      </c>
      <c r="T310" s="73">
        <f t="shared" si="56"/>
        <v>0</v>
      </c>
      <c r="U310" s="75">
        <f t="shared" si="57"/>
        <v>2</v>
      </c>
    </row>
    <row r="311" spans="1:21" x14ac:dyDescent="0.25">
      <c r="A311" s="30">
        <f>+Hbtes_2021!B305</f>
        <v>13103</v>
      </c>
      <c r="B311" s="30" t="str">
        <f>+Hbtes_2021!C305</f>
        <v>CERRO NAVIA</v>
      </c>
      <c r="C311" s="70">
        <v>303</v>
      </c>
      <c r="D311" s="31">
        <f>+Hbtes_2021!D305</f>
        <v>142304</v>
      </c>
      <c r="E311" s="31">
        <f t="shared" si="58"/>
        <v>8874636</v>
      </c>
      <c r="F311" s="73">
        <f t="shared" si="48"/>
        <v>0</v>
      </c>
      <c r="G311" s="73">
        <f t="shared" si="49"/>
        <v>2</v>
      </c>
      <c r="H311" s="73">
        <f t="shared" si="50"/>
        <v>0</v>
      </c>
      <c r="I311" s="73">
        <f t="shared" si="51"/>
        <v>0</v>
      </c>
      <c r="J311" s="75">
        <f t="shared" si="52"/>
        <v>2</v>
      </c>
      <c r="L311" s="30">
        <f>+'Ing Percibidos_2021_SINIM'!B306</f>
        <v>13127</v>
      </c>
      <c r="M311" s="30" t="str">
        <f>+'Ing Percibidos_2021_SINIM'!C306</f>
        <v>RECOLETA</v>
      </c>
      <c r="N311" s="73">
        <v>303</v>
      </c>
      <c r="O311" s="31">
        <f>+'Ing Percibidos_2021_SINIM'!D306</f>
        <v>34471310</v>
      </c>
      <c r="P311" s="74">
        <f t="shared" si="59"/>
        <v>2605155698</v>
      </c>
      <c r="Q311" s="73">
        <f t="shared" si="53"/>
        <v>0</v>
      </c>
      <c r="R311" s="73">
        <f t="shared" si="54"/>
        <v>2</v>
      </c>
      <c r="S311" s="73">
        <f t="shared" si="55"/>
        <v>0</v>
      </c>
      <c r="T311" s="73">
        <f t="shared" si="56"/>
        <v>0</v>
      </c>
      <c r="U311" s="75">
        <f t="shared" si="57"/>
        <v>2</v>
      </c>
    </row>
    <row r="312" spans="1:21" x14ac:dyDescent="0.25">
      <c r="A312" s="30">
        <f>+Hbtes_2021!B306</f>
        <v>12101</v>
      </c>
      <c r="B312" s="30" t="str">
        <f>+Hbtes_2021!C306</f>
        <v>PUNTA ARENAS</v>
      </c>
      <c r="C312" s="70">
        <v>304</v>
      </c>
      <c r="D312" s="31">
        <f>+Hbtes_2021!D306</f>
        <v>143205</v>
      </c>
      <c r="E312" s="31">
        <f t="shared" si="58"/>
        <v>9017841</v>
      </c>
      <c r="F312" s="73">
        <f t="shared" si="48"/>
        <v>0</v>
      </c>
      <c r="G312" s="73">
        <f t="shared" si="49"/>
        <v>2</v>
      </c>
      <c r="H312" s="73">
        <f t="shared" si="50"/>
        <v>0</v>
      </c>
      <c r="I312" s="73">
        <f t="shared" si="51"/>
        <v>0</v>
      </c>
      <c r="J312" s="75">
        <f t="shared" si="52"/>
        <v>2</v>
      </c>
      <c r="L312" s="30">
        <f>+'Ing Percibidos_2021_SINIM'!B307</f>
        <v>13129</v>
      </c>
      <c r="M312" s="30" t="str">
        <f>+'Ing Percibidos_2021_SINIM'!C307</f>
        <v>SAN JOAQUÍN</v>
      </c>
      <c r="N312" s="73">
        <v>304</v>
      </c>
      <c r="O312" s="31">
        <f>+'Ing Percibidos_2021_SINIM'!D307</f>
        <v>36690922</v>
      </c>
      <c r="P312" s="74">
        <f t="shared" si="59"/>
        <v>2641846620</v>
      </c>
      <c r="Q312" s="73">
        <f t="shared" si="53"/>
        <v>0</v>
      </c>
      <c r="R312" s="73">
        <f t="shared" si="54"/>
        <v>2</v>
      </c>
      <c r="S312" s="73">
        <f t="shared" si="55"/>
        <v>0</v>
      </c>
      <c r="T312" s="73">
        <f t="shared" si="56"/>
        <v>0</v>
      </c>
      <c r="U312" s="75">
        <f t="shared" si="57"/>
        <v>2</v>
      </c>
    </row>
    <row r="313" spans="1:21" x14ac:dyDescent="0.25">
      <c r="A313" s="30">
        <f>+Hbtes_2021!B307</f>
        <v>13501</v>
      </c>
      <c r="B313" s="30" t="str">
        <f>+Hbtes_2021!C307</f>
        <v>MELIPILLA</v>
      </c>
      <c r="C313" s="70">
        <v>305</v>
      </c>
      <c r="D313" s="31">
        <f>+Hbtes_2021!D307</f>
        <v>143779</v>
      </c>
      <c r="E313" s="31">
        <f t="shared" si="58"/>
        <v>9161620</v>
      </c>
      <c r="F313" s="73">
        <f t="shared" si="48"/>
        <v>0</v>
      </c>
      <c r="G313" s="73">
        <f t="shared" si="49"/>
        <v>2</v>
      </c>
      <c r="H313" s="73">
        <f t="shared" si="50"/>
        <v>0</v>
      </c>
      <c r="I313" s="73">
        <f t="shared" si="51"/>
        <v>0</v>
      </c>
      <c r="J313" s="75">
        <f t="shared" si="52"/>
        <v>2</v>
      </c>
      <c r="L313" s="30">
        <f>+'Ing Percibidos_2021_SINIM'!B308</f>
        <v>13113</v>
      </c>
      <c r="M313" s="30" t="str">
        <f>+'Ing Percibidos_2021_SINIM'!C308</f>
        <v>LA REINA</v>
      </c>
      <c r="N313" s="73">
        <v>305</v>
      </c>
      <c r="O313" s="31">
        <f>+'Ing Percibidos_2021_SINIM'!D308</f>
        <v>37649562</v>
      </c>
      <c r="P313" s="74">
        <f t="shared" si="59"/>
        <v>2679496182</v>
      </c>
      <c r="Q313" s="73">
        <f t="shared" si="53"/>
        <v>0</v>
      </c>
      <c r="R313" s="73">
        <f t="shared" si="54"/>
        <v>2</v>
      </c>
      <c r="S313" s="73">
        <f t="shared" si="55"/>
        <v>0</v>
      </c>
      <c r="T313" s="73">
        <f t="shared" si="56"/>
        <v>0</v>
      </c>
      <c r="U313" s="75">
        <f t="shared" si="57"/>
        <v>2</v>
      </c>
    </row>
    <row r="314" spans="1:21" x14ac:dyDescent="0.25">
      <c r="A314" s="30">
        <f>+Hbtes_2021!B308</f>
        <v>13108</v>
      </c>
      <c r="B314" s="30" t="str">
        <f>+Hbtes_2021!C308</f>
        <v>INDEPENDENCIA</v>
      </c>
      <c r="C314" s="70">
        <v>306</v>
      </c>
      <c r="D314" s="31">
        <f>+Hbtes_2021!D308</f>
        <v>147655</v>
      </c>
      <c r="E314" s="31">
        <f t="shared" si="58"/>
        <v>9309275</v>
      </c>
      <c r="F314" s="73">
        <f t="shared" si="48"/>
        <v>0</v>
      </c>
      <c r="G314" s="73">
        <f t="shared" si="49"/>
        <v>2</v>
      </c>
      <c r="H314" s="73">
        <f t="shared" si="50"/>
        <v>0</v>
      </c>
      <c r="I314" s="73">
        <f t="shared" si="51"/>
        <v>0</v>
      </c>
      <c r="J314" s="75">
        <f t="shared" si="52"/>
        <v>2</v>
      </c>
      <c r="L314" s="30">
        <f>+'Ing Percibidos_2021_SINIM'!B309</f>
        <v>8301</v>
      </c>
      <c r="M314" s="30" t="str">
        <f>+'Ing Percibidos_2021_SINIM'!C309</f>
        <v>LOS ÁNGELES</v>
      </c>
      <c r="N314" s="73">
        <v>306</v>
      </c>
      <c r="O314" s="31">
        <f>+'Ing Percibidos_2021_SINIM'!D309</f>
        <v>37855728</v>
      </c>
      <c r="P314" s="74">
        <f t="shared" si="59"/>
        <v>2717351910</v>
      </c>
      <c r="Q314" s="73">
        <f t="shared" si="53"/>
        <v>0</v>
      </c>
      <c r="R314" s="73">
        <f t="shared" si="54"/>
        <v>2</v>
      </c>
      <c r="S314" s="73">
        <f t="shared" si="55"/>
        <v>0</v>
      </c>
      <c r="T314" s="73">
        <f t="shared" si="56"/>
        <v>0</v>
      </c>
      <c r="U314" s="75">
        <f t="shared" si="57"/>
        <v>2</v>
      </c>
    </row>
    <row r="315" spans="1:21" x14ac:dyDescent="0.25">
      <c r="A315" s="30">
        <f>+Hbtes_2021!B309</f>
        <v>8108</v>
      </c>
      <c r="B315" s="30" t="str">
        <f>+Hbtes_2021!C309</f>
        <v>SAN PEDRO DE LA PAZ</v>
      </c>
      <c r="C315" s="70">
        <v>307</v>
      </c>
      <c r="D315" s="31">
        <f>+Hbtes_2021!D309</f>
        <v>148070</v>
      </c>
      <c r="E315" s="31">
        <f t="shared" si="58"/>
        <v>9457345</v>
      </c>
      <c r="F315" s="73">
        <f t="shared" si="48"/>
        <v>0</v>
      </c>
      <c r="G315" s="73">
        <f t="shared" si="49"/>
        <v>2</v>
      </c>
      <c r="H315" s="73">
        <f t="shared" si="50"/>
        <v>0</v>
      </c>
      <c r="I315" s="73">
        <f t="shared" si="51"/>
        <v>0</v>
      </c>
      <c r="J315" s="75">
        <f t="shared" si="52"/>
        <v>2</v>
      </c>
      <c r="L315" s="30">
        <f>+'Ing Percibidos_2021_SINIM'!B310</f>
        <v>13117</v>
      </c>
      <c r="M315" s="30" t="str">
        <f>+'Ing Percibidos_2021_SINIM'!C310</f>
        <v>LO PRADO</v>
      </c>
      <c r="N315" s="73">
        <v>307</v>
      </c>
      <c r="O315" s="31">
        <f>+'Ing Percibidos_2021_SINIM'!D310</f>
        <v>38108381</v>
      </c>
      <c r="P315" s="74">
        <f t="shared" si="59"/>
        <v>2755460291</v>
      </c>
      <c r="Q315" s="73">
        <f t="shared" si="53"/>
        <v>0</v>
      </c>
      <c r="R315" s="73">
        <f t="shared" si="54"/>
        <v>2</v>
      </c>
      <c r="S315" s="73">
        <f t="shared" si="55"/>
        <v>0</v>
      </c>
      <c r="T315" s="73">
        <f t="shared" si="56"/>
        <v>0</v>
      </c>
      <c r="U315" s="75">
        <f t="shared" si="57"/>
        <v>2</v>
      </c>
    </row>
    <row r="316" spans="1:21" x14ac:dyDescent="0.25">
      <c r="A316" s="30">
        <f>+Hbtes_2021!B310</f>
        <v>8110</v>
      </c>
      <c r="B316" s="30" t="str">
        <f>+Hbtes_2021!C310</f>
        <v>TALCAHUANO</v>
      </c>
      <c r="C316" s="70">
        <v>308</v>
      </c>
      <c r="D316" s="31">
        <f>+Hbtes_2021!D310</f>
        <v>158347</v>
      </c>
      <c r="E316" s="31">
        <f t="shared" si="58"/>
        <v>9615692</v>
      </c>
      <c r="F316" s="73">
        <f t="shared" si="48"/>
        <v>0</v>
      </c>
      <c r="G316" s="73">
        <f t="shared" si="49"/>
        <v>2</v>
      </c>
      <c r="H316" s="73">
        <f t="shared" si="50"/>
        <v>0</v>
      </c>
      <c r="I316" s="73">
        <f t="shared" si="51"/>
        <v>0</v>
      </c>
      <c r="J316" s="75">
        <f t="shared" si="52"/>
        <v>2</v>
      </c>
      <c r="L316" s="30">
        <f>+'Ing Percibidos_2021_SINIM'!B311</f>
        <v>13107</v>
      </c>
      <c r="M316" s="30" t="str">
        <f>+'Ing Percibidos_2021_SINIM'!C311</f>
        <v>HUECHURABA</v>
      </c>
      <c r="N316" s="73">
        <v>308</v>
      </c>
      <c r="O316" s="31">
        <f>+'Ing Percibidos_2021_SINIM'!D311</f>
        <v>38612634</v>
      </c>
      <c r="P316" s="74">
        <f t="shared" si="59"/>
        <v>2794072925</v>
      </c>
      <c r="Q316" s="73">
        <f t="shared" si="53"/>
        <v>0</v>
      </c>
      <c r="R316" s="73">
        <f t="shared" si="54"/>
        <v>2</v>
      </c>
      <c r="S316" s="73">
        <f t="shared" si="55"/>
        <v>0</v>
      </c>
      <c r="T316" s="73">
        <f t="shared" si="56"/>
        <v>0</v>
      </c>
      <c r="U316" s="75">
        <f t="shared" si="57"/>
        <v>2</v>
      </c>
    </row>
    <row r="317" spans="1:21" x14ac:dyDescent="0.25">
      <c r="A317" s="30">
        <f>+Hbtes_2021!B311</f>
        <v>13123</v>
      </c>
      <c r="B317" s="30" t="str">
        <f>+Hbtes_2021!C311</f>
        <v>PROVIDENCIA</v>
      </c>
      <c r="C317" s="70">
        <v>309</v>
      </c>
      <c r="D317" s="31">
        <f>+Hbtes_2021!D311</f>
        <v>160043</v>
      </c>
      <c r="E317" s="31">
        <f t="shared" si="58"/>
        <v>9775735</v>
      </c>
      <c r="F317" s="73">
        <f t="shared" si="48"/>
        <v>0</v>
      </c>
      <c r="G317" s="73">
        <f t="shared" si="49"/>
        <v>2</v>
      </c>
      <c r="H317" s="73">
        <f t="shared" si="50"/>
        <v>0</v>
      </c>
      <c r="I317" s="73">
        <f t="shared" si="51"/>
        <v>0</v>
      </c>
      <c r="J317" s="75">
        <f t="shared" si="52"/>
        <v>2</v>
      </c>
      <c r="L317" s="30">
        <f>+'Ing Percibidos_2021_SINIM'!B312</f>
        <v>3101</v>
      </c>
      <c r="M317" s="30" t="str">
        <f>+'Ing Percibidos_2021_SINIM'!C312</f>
        <v>COPIAPÓ</v>
      </c>
      <c r="N317" s="73">
        <v>309</v>
      </c>
      <c r="O317" s="31">
        <f>+'Ing Percibidos_2021_SINIM'!D312</f>
        <v>39058824</v>
      </c>
      <c r="P317" s="74">
        <f t="shared" si="59"/>
        <v>2833131749</v>
      </c>
      <c r="Q317" s="73">
        <f t="shared" si="53"/>
        <v>0</v>
      </c>
      <c r="R317" s="73">
        <f t="shared" si="54"/>
        <v>2</v>
      </c>
      <c r="S317" s="73">
        <f t="shared" si="55"/>
        <v>0</v>
      </c>
      <c r="T317" s="73">
        <f t="shared" si="56"/>
        <v>0</v>
      </c>
      <c r="U317" s="75">
        <f t="shared" si="57"/>
        <v>2</v>
      </c>
    </row>
    <row r="318" spans="1:21" x14ac:dyDescent="0.25">
      <c r="A318" s="30">
        <f>+Hbtes_2021!B312</f>
        <v>13128</v>
      </c>
      <c r="B318" s="30" t="str">
        <f>+Hbtes_2021!C312</f>
        <v>RENCA</v>
      </c>
      <c r="C318" s="70">
        <v>310</v>
      </c>
      <c r="D318" s="31">
        <f>+Hbtes_2021!D312</f>
        <v>161959</v>
      </c>
      <c r="E318" s="31">
        <f t="shared" si="58"/>
        <v>9937694</v>
      </c>
      <c r="F318" s="73">
        <f t="shared" si="48"/>
        <v>0</v>
      </c>
      <c r="G318" s="73">
        <f t="shared" si="49"/>
        <v>0</v>
      </c>
      <c r="H318" s="73">
        <f t="shared" si="50"/>
        <v>3</v>
      </c>
      <c r="I318" s="73">
        <f t="shared" si="51"/>
        <v>0</v>
      </c>
      <c r="J318" s="75">
        <f t="shared" si="52"/>
        <v>3</v>
      </c>
      <c r="L318" s="30">
        <f>+'Ing Percibidos_2021_SINIM'!B313</f>
        <v>14101</v>
      </c>
      <c r="M318" s="30" t="str">
        <f>+'Ing Percibidos_2021_SINIM'!C313</f>
        <v>VALDIVIA</v>
      </c>
      <c r="N318" s="73">
        <v>310</v>
      </c>
      <c r="O318" s="31">
        <f>+'Ing Percibidos_2021_SINIM'!D313</f>
        <v>39251140</v>
      </c>
      <c r="P318" s="74">
        <f t="shared" si="59"/>
        <v>2872382889</v>
      </c>
      <c r="Q318" s="73">
        <f t="shared" si="53"/>
        <v>0</v>
      </c>
      <c r="R318" s="73">
        <f t="shared" si="54"/>
        <v>0</v>
      </c>
      <c r="S318" s="73">
        <f t="shared" si="55"/>
        <v>3</v>
      </c>
      <c r="T318" s="73">
        <f t="shared" si="56"/>
        <v>0</v>
      </c>
      <c r="U318" s="75">
        <f t="shared" si="57"/>
        <v>3</v>
      </c>
    </row>
    <row r="319" spans="1:21" x14ac:dyDescent="0.25">
      <c r="A319" s="30">
        <f>+Hbtes_2021!B313</f>
        <v>7301</v>
      </c>
      <c r="B319" s="30" t="str">
        <f>+Hbtes_2021!C313</f>
        <v>CURICÓ</v>
      </c>
      <c r="C319" s="70">
        <v>311</v>
      </c>
      <c r="D319" s="31">
        <f>+Hbtes_2021!D313</f>
        <v>165757</v>
      </c>
      <c r="E319" s="31">
        <f t="shared" si="58"/>
        <v>10103451</v>
      </c>
      <c r="F319" s="73">
        <f t="shared" si="48"/>
        <v>0</v>
      </c>
      <c r="G319" s="73">
        <f t="shared" si="49"/>
        <v>0</v>
      </c>
      <c r="H319" s="73">
        <f t="shared" si="50"/>
        <v>3</v>
      </c>
      <c r="I319" s="73">
        <f t="shared" si="51"/>
        <v>0</v>
      </c>
      <c r="J319" s="75">
        <f t="shared" si="52"/>
        <v>3</v>
      </c>
      <c r="L319" s="30">
        <f>+'Ing Percibidos_2021_SINIM'!B314</f>
        <v>13103</v>
      </c>
      <c r="M319" s="30" t="str">
        <f>+'Ing Percibidos_2021_SINIM'!C314</f>
        <v>CERRO NAVIA</v>
      </c>
      <c r="N319" s="73">
        <v>311</v>
      </c>
      <c r="O319" s="31">
        <f>+'Ing Percibidos_2021_SINIM'!D314</f>
        <v>40589738</v>
      </c>
      <c r="P319" s="74">
        <f t="shared" si="59"/>
        <v>2912972627</v>
      </c>
      <c r="Q319" s="73">
        <f t="shared" si="53"/>
        <v>0</v>
      </c>
      <c r="R319" s="73">
        <f t="shared" si="54"/>
        <v>0</v>
      </c>
      <c r="S319" s="73">
        <f t="shared" si="55"/>
        <v>3</v>
      </c>
      <c r="T319" s="73">
        <f t="shared" si="56"/>
        <v>0</v>
      </c>
      <c r="U319" s="75">
        <f t="shared" si="57"/>
        <v>3</v>
      </c>
    </row>
    <row r="320" spans="1:21" x14ac:dyDescent="0.25">
      <c r="A320" s="30">
        <f>+Hbtes_2021!B314</f>
        <v>5801</v>
      </c>
      <c r="B320" s="30" t="str">
        <f>+Hbtes_2021!C314</f>
        <v>QUILPUÉ</v>
      </c>
      <c r="C320" s="70">
        <v>312</v>
      </c>
      <c r="D320" s="31">
        <f>+Hbtes_2021!D314</f>
        <v>168931</v>
      </c>
      <c r="E320" s="31">
        <f t="shared" si="58"/>
        <v>10272382</v>
      </c>
      <c r="F320" s="73">
        <f t="shared" si="48"/>
        <v>0</v>
      </c>
      <c r="G320" s="73">
        <f t="shared" si="49"/>
        <v>0</v>
      </c>
      <c r="H320" s="73">
        <f t="shared" si="50"/>
        <v>3</v>
      </c>
      <c r="I320" s="73">
        <f t="shared" si="51"/>
        <v>0</v>
      </c>
      <c r="J320" s="75">
        <f t="shared" si="52"/>
        <v>3</v>
      </c>
      <c r="L320" s="30">
        <f>+'Ing Percibidos_2021_SINIM'!B315</f>
        <v>13104</v>
      </c>
      <c r="M320" s="30" t="str">
        <f>+'Ing Percibidos_2021_SINIM'!C315</f>
        <v>CONCHALÍ</v>
      </c>
      <c r="N320" s="73">
        <v>312</v>
      </c>
      <c r="O320" s="31">
        <f>+'Ing Percibidos_2021_SINIM'!D315</f>
        <v>40894158</v>
      </c>
      <c r="P320" s="74">
        <f t="shared" si="59"/>
        <v>2953866785</v>
      </c>
      <c r="Q320" s="73">
        <f t="shared" si="53"/>
        <v>0</v>
      </c>
      <c r="R320" s="73">
        <f t="shared" si="54"/>
        <v>0</v>
      </c>
      <c r="S320" s="73">
        <f t="shared" si="55"/>
        <v>3</v>
      </c>
      <c r="T320" s="73">
        <f t="shared" si="56"/>
        <v>0</v>
      </c>
      <c r="U320" s="75">
        <f t="shared" si="57"/>
        <v>3</v>
      </c>
    </row>
    <row r="321" spans="1:21" x14ac:dyDescent="0.25">
      <c r="A321" s="30">
        <f>+Hbtes_2021!B315</f>
        <v>13105</v>
      </c>
      <c r="B321" s="30" t="str">
        <f>+Hbtes_2021!C315</f>
        <v>EL BOSQUE</v>
      </c>
      <c r="C321" s="70">
        <v>313</v>
      </c>
      <c r="D321" s="31">
        <f>+Hbtes_2021!D315</f>
        <v>171789</v>
      </c>
      <c r="E321" s="31">
        <f t="shared" si="58"/>
        <v>10444171</v>
      </c>
      <c r="F321" s="73">
        <f t="shared" si="48"/>
        <v>0</v>
      </c>
      <c r="G321" s="73">
        <f t="shared" si="49"/>
        <v>0</v>
      </c>
      <c r="H321" s="73">
        <f t="shared" si="50"/>
        <v>3</v>
      </c>
      <c r="I321" s="73">
        <f t="shared" si="51"/>
        <v>0</v>
      </c>
      <c r="J321" s="75">
        <f t="shared" si="52"/>
        <v>3</v>
      </c>
      <c r="L321" s="30">
        <f>+'Ing Percibidos_2021_SINIM'!B316</f>
        <v>13118</v>
      </c>
      <c r="M321" s="30" t="str">
        <f>+'Ing Percibidos_2021_SINIM'!C316</f>
        <v>MACUL</v>
      </c>
      <c r="N321" s="73">
        <v>313</v>
      </c>
      <c r="O321" s="31">
        <f>+'Ing Percibidos_2021_SINIM'!D316</f>
        <v>41619991</v>
      </c>
      <c r="P321" s="74">
        <f t="shared" si="59"/>
        <v>2995486776</v>
      </c>
      <c r="Q321" s="73">
        <f t="shared" si="53"/>
        <v>0</v>
      </c>
      <c r="R321" s="73">
        <f t="shared" si="54"/>
        <v>0</v>
      </c>
      <c r="S321" s="73">
        <f t="shared" si="55"/>
        <v>3</v>
      </c>
      <c r="T321" s="73">
        <f t="shared" si="56"/>
        <v>0</v>
      </c>
      <c r="U321" s="75">
        <f t="shared" si="57"/>
        <v>3</v>
      </c>
    </row>
    <row r="322" spans="1:21" x14ac:dyDescent="0.25">
      <c r="A322" s="30">
        <f>+Hbtes_2021!B316</f>
        <v>3101</v>
      </c>
      <c r="B322" s="30" t="str">
        <f>+Hbtes_2021!C316</f>
        <v>COPIAPÓ</v>
      </c>
      <c r="C322" s="70">
        <v>314</v>
      </c>
      <c r="D322" s="31">
        <f>+Hbtes_2021!D316</f>
        <v>173253</v>
      </c>
      <c r="E322" s="31">
        <f t="shared" si="58"/>
        <v>10617424</v>
      </c>
      <c r="F322" s="73">
        <f t="shared" si="48"/>
        <v>0</v>
      </c>
      <c r="G322" s="73">
        <f t="shared" si="49"/>
        <v>0</v>
      </c>
      <c r="H322" s="73">
        <f t="shared" si="50"/>
        <v>3</v>
      </c>
      <c r="I322" s="73">
        <f t="shared" si="51"/>
        <v>0</v>
      </c>
      <c r="J322" s="75">
        <f t="shared" si="52"/>
        <v>3</v>
      </c>
      <c r="L322" s="30">
        <f>+'Ing Percibidos_2021_SINIM'!B317</f>
        <v>7101</v>
      </c>
      <c r="M322" s="30" t="str">
        <f>+'Ing Percibidos_2021_SINIM'!C317</f>
        <v>TALCA</v>
      </c>
      <c r="N322" s="73">
        <v>314</v>
      </c>
      <c r="O322" s="31">
        <f>+'Ing Percibidos_2021_SINIM'!D317</f>
        <v>41997582</v>
      </c>
      <c r="P322" s="74">
        <f t="shared" si="59"/>
        <v>3037484358</v>
      </c>
      <c r="Q322" s="73">
        <f t="shared" si="53"/>
        <v>0</v>
      </c>
      <c r="R322" s="73">
        <f t="shared" si="54"/>
        <v>0</v>
      </c>
      <c r="S322" s="73">
        <f t="shared" si="55"/>
        <v>3</v>
      </c>
      <c r="T322" s="73">
        <f t="shared" si="56"/>
        <v>0</v>
      </c>
      <c r="U322" s="75">
        <f t="shared" si="57"/>
        <v>3</v>
      </c>
    </row>
    <row r="323" spans="1:21" x14ac:dyDescent="0.25">
      <c r="A323" s="30">
        <f>+Hbtes_2021!B317</f>
        <v>10301</v>
      </c>
      <c r="B323" s="30" t="str">
        <f>+Hbtes_2021!C317</f>
        <v>OSORNO</v>
      </c>
      <c r="C323" s="70">
        <v>315</v>
      </c>
      <c r="D323" s="31">
        <f>+Hbtes_2021!D317</f>
        <v>174269</v>
      </c>
      <c r="E323" s="31">
        <f t="shared" si="58"/>
        <v>10791693</v>
      </c>
      <c r="F323" s="73">
        <f t="shared" si="48"/>
        <v>0</v>
      </c>
      <c r="G323" s="73">
        <f t="shared" si="49"/>
        <v>0</v>
      </c>
      <c r="H323" s="73">
        <f t="shared" si="50"/>
        <v>3</v>
      </c>
      <c r="I323" s="73">
        <f t="shared" si="51"/>
        <v>0</v>
      </c>
      <c r="J323" s="75">
        <f t="shared" si="52"/>
        <v>3</v>
      </c>
      <c r="L323" s="30">
        <f>+'Ing Percibidos_2021_SINIM'!B318</f>
        <v>13501</v>
      </c>
      <c r="M323" s="30" t="str">
        <f>+'Ing Percibidos_2021_SINIM'!C318</f>
        <v>MELIPILLA</v>
      </c>
      <c r="N323" s="73">
        <v>315</v>
      </c>
      <c r="O323" s="31">
        <f>+'Ing Percibidos_2021_SINIM'!D318</f>
        <v>42257020</v>
      </c>
      <c r="P323" s="74">
        <f t="shared" si="59"/>
        <v>3079741378</v>
      </c>
      <c r="Q323" s="73">
        <f t="shared" si="53"/>
        <v>0</v>
      </c>
      <c r="R323" s="73">
        <f t="shared" si="54"/>
        <v>0</v>
      </c>
      <c r="S323" s="73">
        <f t="shared" si="55"/>
        <v>3</v>
      </c>
      <c r="T323" s="73">
        <f t="shared" si="56"/>
        <v>0</v>
      </c>
      <c r="U323" s="75">
        <f t="shared" si="57"/>
        <v>3</v>
      </c>
    </row>
    <row r="324" spans="1:21" x14ac:dyDescent="0.25">
      <c r="A324" s="30">
        <f>+Hbtes_2021!B318</f>
        <v>14101</v>
      </c>
      <c r="B324" s="30" t="str">
        <f>+Hbtes_2021!C318</f>
        <v>VALDIVIA</v>
      </c>
      <c r="C324" s="70">
        <v>316</v>
      </c>
      <c r="D324" s="31">
        <f>+Hbtes_2021!D318</f>
        <v>178226</v>
      </c>
      <c r="E324" s="31">
        <f t="shared" si="58"/>
        <v>10969919</v>
      </c>
      <c r="F324" s="73">
        <f t="shared" si="48"/>
        <v>0</v>
      </c>
      <c r="G324" s="73">
        <f t="shared" si="49"/>
        <v>0</v>
      </c>
      <c r="H324" s="73">
        <f t="shared" si="50"/>
        <v>3</v>
      </c>
      <c r="I324" s="73">
        <f t="shared" si="51"/>
        <v>0</v>
      </c>
      <c r="J324" s="75">
        <f t="shared" si="52"/>
        <v>3</v>
      </c>
      <c r="L324" s="30">
        <f>+'Ing Percibidos_2021_SINIM'!B319</f>
        <v>8101</v>
      </c>
      <c r="M324" s="30" t="str">
        <f>+'Ing Percibidos_2021_SINIM'!C319</f>
        <v>CONCEPCIÓN</v>
      </c>
      <c r="N324" s="73">
        <v>316</v>
      </c>
      <c r="O324" s="31">
        <f>+'Ing Percibidos_2021_SINIM'!D319</f>
        <v>44736631</v>
      </c>
      <c r="P324" s="74">
        <f t="shared" si="59"/>
        <v>3124478009</v>
      </c>
      <c r="Q324" s="73">
        <f t="shared" si="53"/>
        <v>0</v>
      </c>
      <c r="R324" s="73">
        <f t="shared" si="54"/>
        <v>0</v>
      </c>
      <c r="S324" s="73">
        <f t="shared" si="55"/>
        <v>3</v>
      </c>
      <c r="T324" s="73">
        <f t="shared" si="56"/>
        <v>0</v>
      </c>
      <c r="U324" s="75">
        <f t="shared" si="57"/>
        <v>3</v>
      </c>
    </row>
    <row r="325" spans="1:21" x14ac:dyDescent="0.25">
      <c r="A325" s="30">
        <f>+Hbtes_2021!B319</f>
        <v>13301</v>
      </c>
      <c r="B325" s="30" t="str">
        <f>+Hbtes_2021!C319</f>
        <v>COLINA</v>
      </c>
      <c r="C325" s="70">
        <v>317</v>
      </c>
      <c r="D325" s="31">
        <f>+Hbtes_2021!D319</f>
        <v>185599</v>
      </c>
      <c r="E325" s="31">
        <f t="shared" si="58"/>
        <v>11155518</v>
      </c>
      <c r="F325" s="73">
        <f t="shared" si="48"/>
        <v>0</v>
      </c>
      <c r="G325" s="73">
        <f t="shared" si="49"/>
        <v>0</v>
      </c>
      <c r="H325" s="73">
        <f t="shared" si="50"/>
        <v>3</v>
      </c>
      <c r="I325" s="73">
        <f t="shared" si="51"/>
        <v>0</v>
      </c>
      <c r="J325" s="75">
        <f t="shared" si="52"/>
        <v>3</v>
      </c>
      <c r="L325" s="30">
        <f>+'Ing Percibidos_2021_SINIM'!B320</f>
        <v>5801</v>
      </c>
      <c r="M325" s="30" t="str">
        <f>+'Ing Percibidos_2021_SINIM'!C320</f>
        <v>QUILPUÉ</v>
      </c>
      <c r="N325" s="73">
        <v>317</v>
      </c>
      <c r="O325" s="31">
        <f>+'Ing Percibidos_2021_SINIM'!D320</f>
        <v>44742553</v>
      </c>
      <c r="P325" s="74">
        <f t="shared" si="59"/>
        <v>3169220562</v>
      </c>
      <c r="Q325" s="73">
        <f t="shared" si="53"/>
        <v>0</v>
      </c>
      <c r="R325" s="73">
        <f t="shared" si="54"/>
        <v>0</v>
      </c>
      <c r="S325" s="73">
        <f t="shared" si="55"/>
        <v>3</v>
      </c>
      <c r="T325" s="73">
        <f t="shared" si="56"/>
        <v>0</v>
      </c>
      <c r="U325" s="75">
        <f t="shared" si="57"/>
        <v>3</v>
      </c>
    </row>
    <row r="326" spans="1:21" x14ac:dyDescent="0.25">
      <c r="A326" s="30">
        <f>+Hbtes_2021!B320</f>
        <v>13112</v>
      </c>
      <c r="B326" s="30" t="str">
        <f>+Hbtes_2021!C320</f>
        <v>LA PINTANA</v>
      </c>
      <c r="C326" s="70">
        <v>318</v>
      </c>
      <c r="D326" s="31">
        <f>+Hbtes_2021!D320</f>
        <v>189454</v>
      </c>
      <c r="E326" s="31">
        <f t="shared" si="58"/>
        <v>11344972</v>
      </c>
      <c r="F326" s="73">
        <f t="shared" si="48"/>
        <v>0</v>
      </c>
      <c r="G326" s="73">
        <f t="shared" si="49"/>
        <v>0</v>
      </c>
      <c r="H326" s="73">
        <f t="shared" si="50"/>
        <v>3</v>
      </c>
      <c r="I326" s="73">
        <f t="shared" si="51"/>
        <v>0</v>
      </c>
      <c r="J326" s="75">
        <f t="shared" si="52"/>
        <v>3</v>
      </c>
      <c r="L326" s="30">
        <f>+'Ing Percibidos_2021_SINIM'!B321</f>
        <v>15101</v>
      </c>
      <c r="M326" s="30" t="str">
        <f>+'Ing Percibidos_2021_SINIM'!C321</f>
        <v>ARICA</v>
      </c>
      <c r="N326" s="73">
        <v>318</v>
      </c>
      <c r="O326" s="31">
        <f>+'Ing Percibidos_2021_SINIM'!D321</f>
        <v>45526363</v>
      </c>
      <c r="P326" s="74">
        <f t="shared" si="59"/>
        <v>3214746925</v>
      </c>
      <c r="Q326" s="73">
        <f t="shared" si="53"/>
        <v>0</v>
      </c>
      <c r="R326" s="73">
        <f t="shared" si="54"/>
        <v>0</v>
      </c>
      <c r="S326" s="73">
        <f t="shared" si="55"/>
        <v>3</v>
      </c>
      <c r="T326" s="73">
        <f t="shared" si="56"/>
        <v>0</v>
      </c>
      <c r="U326" s="75">
        <f t="shared" si="57"/>
        <v>3</v>
      </c>
    </row>
    <row r="327" spans="1:21" x14ac:dyDescent="0.25">
      <c r="A327" s="30">
        <f>+Hbtes_2021!B321</f>
        <v>2201</v>
      </c>
      <c r="B327" s="30" t="str">
        <f>+Hbtes_2021!C321</f>
        <v>CALAMA</v>
      </c>
      <c r="C327" s="70">
        <v>319</v>
      </c>
      <c r="D327" s="31">
        <f>+Hbtes_2021!D321</f>
        <v>193343</v>
      </c>
      <c r="E327" s="31">
        <f t="shared" si="58"/>
        <v>11538315</v>
      </c>
      <c r="F327" s="73">
        <f t="shared" si="48"/>
        <v>0</v>
      </c>
      <c r="G327" s="73">
        <f t="shared" si="49"/>
        <v>0</v>
      </c>
      <c r="H327" s="73">
        <f t="shared" si="50"/>
        <v>3</v>
      </c>
      <c r="I327" s="73">
        <f t="shared" si="51"/>
        <v>0</v>
      </c>
      <c r="J327" s="75">
        <f t="shared" si="52"/>
        <v>3</v>
      </c>
      <c r="L327" s="30">
        <f>+'Ing Percibidos_2021_SINIM'!B322</f>
        <v>4102</v>
      </c>
      <c r="M327" s="30" t="str">
        <f>+'Ing Percibidos_2021_SINIM'!C322</f>
        <v>COQUIMBO</v>
      </c>
      <c r="N327" s="73">
        <v>319</v>
      </c>
      <c r="O327" s="31">
        <f>+'Ing Percibidos_2021_SINIM'!D322</f>
        <v>50144982</v>
      </c>
      <c r="P327" s="74">
        <f t="shared" si="59"/>
        <v>3264891907</v>
      </c>
      <c r="Q327" s="73">
        <f t="shared" si="53"/>
        <v>0</v>
      </c>
      <c r="R327" s="73">
        <f t="shared" si="54"/>
        <v>0</v>
      </c>
      <c r="S327" s="73">
        <f t="shared" si="55"/>
        <v>3</v>
      </c>
      <c r="T327" s="73">
        <f t="shared" si="56"/>
        <v>0</v>
      </c>
      <c r="U327" s="75">
        <f t="shared" si="57"/>
        <v>3</v>
      </c>
    </row>
    <row r="328" spans="1:21" x14ac:dyDescent="0.25">
      <c r="A328" s="30">
        <f>+Hbtes_2021!B322</f>
        <v>13127</v>
      </c>
      <c r="B328" s="30" t="str">
        <f>+Hbtes_2021!C322</f>
        <v>RECOLETA</v>
      </c>
      <c r="C328" s="70">
        <v>320</v>
      </c>
      <c r="D328" s="31">
        <f>+Hbtes_2021!D322</f>
        <v>193605</v>
      </c>
      <c r="E328" s="31">
        <f t="shared" si="58"/>
        <v>11731920</v>
      </c>
      <c r="F328" s="73">
        <f t="shared" si="48"/>
        <v>0</v>
      </c>
      <c r="G328" s="73">
        <f t="shared" si="49"/>
        <v>0</v>
      </c>
      <c r="H328" s="73">
        <f t="shared" si="50"/>
        <v>3</v>
      </c>
      <c r="I328" s="73">
        <f t="shared" si="51"/>
        <v>0</v>
      </c>
      <c r="J328" s="75">
        <f t="shared" si="52"/>
        <v>3</v>
      </c>
      <c r="L328" s="30">
        <f>+'Ing Percibidos_2021_SINIM'!B323</f>
        <v>16101</v>
      </c>
      <c r="M328" s="30" t="str">
        <f>+'Ing Percibidos_2021_SINIM'!C323</f>
        <v>CHILLÁN</v>
      </c>
      <c r="N328" s="73">
        <v>320</v>
      </c>
      <c r="O328" s="31">
        <f>+'Ing Percibidos_2021_SINIM'!D323</f>
        <v>51772329</v>
      </c>
      <c r="P328" s="74">
        <f t="shared" si="59"/>
        <v>3316664236</v>
      </c>
      <c r="Q328" s="73">
        <f t="shared" si="53"/>
        <v>0</v>
      </c>
      <c r="R328" s="73">
        <f t="shared" si="54"/>
        <v>0</v>
      </c>
      <c r="S328" s="73">
        <f t="shared" si="55"/>
        <v>3</v>
      </c>
      <c r="T328" s="73">
        <f t="shared" si="56"/>
        <v>0</v>
      </c>
      <c r="U328" s="75">
        <f t="shared" si="57"/>
        <v>3</v>
      </c>
    </row>
    <row r="329" spans="1:21" x14ac:dyDescent="0.25">
      <c r="A329" s="30">
        <f>+Hbtes_2021!B323</f>
        <v>16101</v>
      </c>
      <c r="B329" s="30" t="str">
        <f>+Hbtes_2021!C323</f>
        <v>CHILLÁN</v>
      </c>
      <c r="C329" s="70">
        <v>321</v>
      </c>
      <c r="D329" s="31">
        <f>+Hbtes_2021!D323</f>
        <v>200148</v>
      </c>
      <c r="E329" s="31">
        <f t="shared" si="58"/>
        <v>11932068</v>
      </c>
      <c r="F329" s="73">
        <f t="shared" si="48"/>
        <v>0</v>
      </c>
      <c r="G329" s="73">
        <f t="shared" si="49"/>
        <v>0</v>
      </c>
      <c r="H329" s="73">
        <f t="shared" si="50"/>
        <v>3</v>
      </c>
      <c r="I329" s="73">
        <f t="shared" si="51"/>
        <v>0</v>
      </c>
      <c r="J329" s="75">
        <f t="shared" si="52"/>
        <v>3</v>
      </c>
      <c r="L329" s="30">
        <f>+'Ing Percibidos_2021_SINIM'!B324</f>
        <v>12101</v>
      </c>
      <c r="M329" s="30" t="str">
        <f>+'Ing Percibidos_2021_SINIM'!C324</f>
        <v>PUNTA ARENAS</v>
      </c>
      <c r="N329" s="73">
        <v>321</v>
      </c>
      <c r="O329" s="31">
        <f>+'Ing Percibidos_2021_SINIM'!D324</f>
        <v>51912129</v>
      </c>
      <c r="P329" s="74">
        <f t="shared" si="59"/>
        <v>3368576365</v>
      </c>
      <c r="Q329" s="73">
        <f t="shared" si="53"/>
        <v>0</v>
      </c>
      <c r="R329" s="73">
        <f t="shared" si="54"/>
        <v>0</v>
      </c>
      <c r="S329" s="73">
        <f t="shared" si="55"/>
        <v>3</v>
      </c>
      <c r="T329" s="73">
        <f t="shared" si="56"/>
        <v>0</v>
      </c>
      <c r="U329" s="75">
        <f t="shared" si="57"/>
        <v>3</v>
      </c>
    </row>
    <row r="330" spans="1:21" x14ac:dyDescent="0.25">
      <c r="A330" s="30">
        <f>+Hbtes_2021!B324</f>
        <v>13106</v>
      </c>
      <c r="B330" s="30" t="str">
        <f>+Hbtes_2021!C324</f>
        <v>ESTACIÓN CENTRAL</v>
      </c>
      <c r="C330" s="70">
        <v>322</v>
      </c>
      <c r="D330" s="31">
        <f>+Hbtes_2021!D324</f>
        <v>214470</v>
      </c>
      <c r="E330" s="31">
        <f t="shared" si="58"/>
        <v>12146538</v>
      </c>
      <c r="F330" s="73">
        <f t="shared" ref="F330:F353" si="60">IF(E330&lt;=$F$6,1,0)</f>
        <v>0</v>
      </c>
      <c r="G330" s="73">
        <f t="shared" ref="G330:G353" si="61">IF(AND(E330&gt;=$G$5,E330&lt;=$G$6),2,0)</f>
        <v>0</v>
      </c>
      <c r="H330" s="73">
        <f t="shared" ref="H330:H353" si="62">IF(AND(E330&gt;=$H$5,E330&lt;=$H$6),3,0)</f>
        <v>3</v>
      </c>
      <c r="I330" s="73">
        <f t="shared" ref="I330:I353" si="63">IF(AND(E330&gt;=$I$5,E330&lt;=$I$6),4,0)</f>
        <v>0</v>
      </c>
      <c r="J330" s="75">
        <f t="shared" ref="J330:J353" si="64">SUM(F330:I330)</f>
        <v>3</v>
      </c>
      <c r="L330" s="30">
        <f>+'Ing Percibidos_2021_SINIM'!B325</f>
        <v>13128</v>
      </c>
      <c r="M330" s="30" t="str">
        <f>+'Ing Percibidos_2021_SINIM'!C325</f>
        <v>RENCA</v>
      </c>
      <c r="N330" s="73">
        <v>322</v>
      </c>
      <c r="O330" s="31">
        <f>+'Ing Percibidos_2021_SINIM'!D325</f>
        <v>52300276</v>
      </c>
      <c r="P330" s="74">
        <f t="shared" si="59"/>
        <v>3420876641</v>
      </c>
      <c r="Q330" s="73">
        <f t="shared" ref="Q330:Q353" si="65">IF(P330&lt;=$Q$6,1,0)</f>
        <v>0</v>
      </c>
      <c r="R330" s="73">
        <f t="shared" ref="R330:R353" si="66">IF(AND(P330&gt;=$R$5,P330&lt;=$R$6),2,0)</f>
        <v>0</v>
      </c>
      <c r="S330" s="73">
        <f t="shared" ref="S330:S353" si="67">IF(AND(P330&gt;=$S$5,P330&lt;=$S$6),3,0)</f>
        <v>3</v>
      </c>
      <c r="T330" s="73">
        <f t="shared" ref="T330:T353" si="68">IF(AND(P330&gt;=$T$5,P330&lt;=$T$6),4,0)</f>
        <v>0</v>
      </c>
      <c r="U330" s="75">
        <f t="shared" ref="U330:U353" si="69">SUM(Q330:T330)</f>
        <v>3</v>
      </c>
    </row>
    <row r="331" spans="1:21" x14ac:dyDescent="0.25">
      <c r="A331" s="30">
        <f>+Hbtes_2021!B325</f>
        <v>8301</v>
      </c>
      <c r="B331" s="30" t="str">
        <f>+Hbtes_2021!C325</f>
        <v>LOS ÁNGELES</v>
      </c>
      <c r="C331" s="70">
        <v>323</v>
      </c>
      <c r="D331" s="31">
        <f>+Hbtes_2021!D325</f>
        <v>220030</v>
      </c>
      <c r="E331" s="31">
        <f t="shared" ref="E331:E353" si="70">+E330+D331</f>
        <v>12366568</v>
      </c>
      <c r="F331" s="73">
        <f t="shared" si="60"/>
        <v>0</v>
      </c>
      <c r="G331" s="73">
        <f t="shared" si="61"/>
        <v>0</v>
      </c>
      <c r="H331" s="73">
        <f t="shared" si="62"/>
        <v>3</v>
      </c>
      <c r="I331" s="73">
        <f t="shared" si="63"/>
        <v>0</v>
      </c>
      <c r="J331" s="75">
        <f t="shared" si="64"/>
        <v>3</v>
      </c>
      <c r="L331" s="30">
        <f>+'Ing Percibidos_2021_SINIM'!B326</f>
        <v>13125</v>
      </c>
      <c r="M331" s="30" t="str">
        <f>+'Ing Percibidos_2021_SINIM'!C326</f>
        <v>QUILICURA</v>
      </c>
      <c r="N331" s="73">
        <v>323</v>
      </c>
      <c r="O331" s="31">
        <f>+'Ing Percibidos_2021_SINIM'!D326</f>
        <v>53342160</v>
      </c>
      <c r="P331" s="74">
        <f t="shared" ref="P331:P353" si="71">+P330+O331</f>
        <v>3474218801</v>
      </c>
      <c r="Q331" s="73">
        <f t="shared" si="65"/>
        <v>0</v>
      </c>
      <c r="R331" s="73">
        <f t="shared" si="66"/>
        <v>0</v>
      </c>
      <c r="S331" s="73">
        <f t="shared" si="67"/>
        <v>3</v>
      </c>
      <c r="T331" s="73">
        <f t="shared" si="68"/>
        <v>0</v>
      </c>
      <c r="U331" s="75">
        <f t="shared" si="69"/>
        <v>3</v>
      </c>
    </row>
    <row r="332" spans="1:21" x14ac:dyDescent="0.25">
      <c r="A332" s="30">
        <f>+Hbtes_2021!B326</f>
        <v>1101</v>
      </c>
      <c r="B332" s="30" t="str">
        <f>+Hbtes_2021!C326</f>
        <v>IQUIQUE</v>
      </c>
      <c r="C332" s="70">
        <v>324</v>
      </c>
      <c r="D332" s="31">
        <f>+Hbtes_2021!D326</f>
        <v>227127</v>
      </c>
      <c r="E332" s="31">
        <f t="shared" si="70"/>
        <v>12593695</v>
      </c>
      <c r="F332" s="73">
        <f t="shared" si="60"/>
        <v>0</v>
      </c>
      <c r="G332" s="73">
        <f t="shared" si="61"/>
        <v>0</v>
      </c>
      <c r="H332" s="73">
        <f t="shared" si="62"/>
        <v>3</v>
      </c>
      <c r="I332" s="73">
        <f t="shared" si="63"/>
        <v>0</v>
      </c>
      <c r="J332" s="75">
        <f t="shared" si="64"/>
        <v>3</v>
      </c>
      <c r="L332" s="30">
        <f>+'Ing Percibidos_2021_SINIM'!B327</f>
        <v>2201</v>
      </c>
      <c r="M332" s="30" t="str">
        <f>+'Ing Percibidos_2021_SINIM'!C327</f>
        <v>CALAMA</v>
      </c>
      <c r="N332" s="73">
        <v>324</v>
      </c>
      <c r="O332" s="31">
        <f>+'Ing Percibidos_2021_SINIM'!D327</f>
        <v>53965143</v>
      </c>
      <c r="P332" s="74">
        <f t="shared" si="71"/>
        <v>3528183944</v>
      </c>
      <c r="Q332" s="73">
        <f t="shared" si="65"/>
        <v>0</v>
      </c>
      <c r="R332" s="73">
        <f t="shared" si="66"/>
        <v>0</v>
      </c>
      <c r="S332" s="73">
        <f t="shared" si="67"/>
        <v>3</v>
      </c>
      <c r="T332" s="73">
        <f t="shared" si="68"/>
        <v>0</v>
      </c>
      <c r="U332" s="75">
        <f t="shared" si="69"/>
        <v>3</v>
      </c>
    </row>
    <row r="333" spans="1:21" x14ac:dyDescent="0.25">
      <c r="A333" s="30">
        <f>+Hbtes_2021!B327</f>
        <v>7101</v>
      </c>
      <c r="B333" s="30" t="str">
        <f>+Hbtes_2021!C327</f>
        <v>TALCA</v>
      </c>
      <c r="C333" s="70">
        <v>325</v>
      </c>
      <c r="D333" s="31">
        <f>+Hbtes_2021!D327</f>
        <v>238343</v>
      </c>
      <c r="E333" s="31">
        <f t="shared" si="70"/>
        <v>12832038</v>
      </c>
      <c r="F333" s="73">
        <f t="shared" si="60"/>
        <v>0</v>
      </c>
      <c r="G333" s="73">
        <f t="shared" si="61"/>
        <v>0</v>
      </c>
      <c r="H333" s="73">
        <f t="shared" si="62"/>
        <v>3</v>
      </c>
      <c r="I333" s="73">
        <f t="shared" si="63"/>
        <v>0</v>
      </c>
      <c r="J333" s="75">
        <f t="shared" si="64"/>
        <v>3</v>
      </c>
      <c r="L333" s="30">
        <f>+'Ing Percibidos_2021_SINIM'!B328</f>
        <v>13401</v>
      </c>
      <c r="M333" s="30" t="str">
        <f>+'Ing Percibidos_2021_SINIM'!C328</f>
        <v>SAN BERNARDO</v>
      </c>
      <c r="N333" s="73">
        <v>325</v>
      </c>
      <c r="O333" s="31">
        <f>+'Ing Percibidos_2021_SINIM'!D328</f>
        <v>57096413</v>
      </c>
      <c r="P333" s="74">
        <f t="shared" si="71"/>
        <v>3585280357</v>
      </c>
      <c r="Q333" s="73">
        <f t="shared" si="65"/>
        <v>0</v>
      </c>
      <c r="R333" s="73">
        <f t="shared" si="66"/>
        <v>0</v>
      </c>
      <c r="S333" s="73">
        <f t="shared" si="67"/>
        <v>3</v>
      </c>
      <c r="T333" s="73">
        <f t="shared" si="68"/>
        <v>0</v>
      </c>
      <c r="U333" s="75">
        <f t="shared" si="69"/>
        <v>3</v>
      </c>
    </row>
    <row r="334" spans="1:21" x14ac:dyDescent="0.25">
      <c r="A334" s="30">
        <f>+Hbtes_2021!B328</f>
        <v>8101</v>
      </c>
      <c r="B334" s="30" t="str">
        <f>+Hbtes_2021!C328</f>
        <v>CONCEPCIÓN</v>
      </c>
      <c r="C334" s="70">
        <v>326</v>
      </c>
      <c r="D334" s="31">
        <f>+Hbtes_2021!D328</f>
        <v>238661</v>
      </c>
      <c r="E334" s="31">
        <f t="shared" si="70"/>
        <v>13070699</v>
      </c>
      <c r="F334" s="73">
        <f t="shared" si="60"/>
        <v>0</v>
      </c>
      <c r="G334" s="73">
        <f t="shared" si="61"/>
        <v>0</v>
      </c>
      <c r="H334" s="73">
        <f t="shared" si="62"/>
        <v>3</v>
      </c>
      <c r="I334" s="73">
        <f t="shared" si="63"/>
        <v>0</v>
      </c>
      <c r="J334" s="75">
        <f t="shared" si="64"/>
        <v>3</v>
      </c>
      <c r="L334" s="30">
        <f>+'Ing Percibidos_2021_SINIM'!B329</f>
        <v>9101</v>
      </c>
      <c r="M334" s="30" t="str">
        <f>+'Ing Percibidos_2021_SINIM'!C329</f>
        <v>TEMUCO</v>
      </c>
      <c r="N334" s="73">
        <v>326</v>
      </c>
      <c r="O334" s="31">
        <f>+'Ing Percibidos_2021_SINIM'!D329</f>
        <v>57381892</v>
      </c>
      <c r="P334" s="74">
        <f t="shared" si="71"/>
        <v>3642662249</v>
      </c>
      <c r="Q334" s="73">
        <f t="shared" si="65"/>
        <v>0</v>
      </c>
      <c r="R334" s="73">
        <f t="shared" si="66"/>
        <v>0</v>
      </c>
      <c r="S334" s="73">
        <f t="shared" si="67"/>
        <v>3</v>
      </c>
      <c r="T334" s="73">
        <f t="shared" si="68"/>
        <v>0</v>
      </c>
      <c r="U334" s="75">
        <f t="shared" si="69"/>
        <v>3</v>
      </c>
    </row>
    <row r="335" spans="1:21" x14ac:dyDescent="0.25">
      <c r="A335" s="30">
        <f>+Hbtes_2021!B329</f>
        <v>15101</v>
      </c>
      <c r="B335" s="30" t="str">
        <f>+Hbtes_2021!C329</f>
        <v>ARICA</v>
      </c>
      <c r="C335" s="70">
        <v>327</v>
      </c>
      <c r="D335" s="31">
        <f>+Hbtes_2021!D329</f>
        <v>250795</v>
      </c>
      <c r="E335" s="31">
        <f t="shared" si="70"/>
        <v>13321494</v>
      </c>
      <c r="F335" s="73">
        <f t="shared" si="60"/>
        <v>0</v>
      </c>
      <c r="G335" s="73">
        <f t="shared" si="61"/>
        <v>0</v>
      </c>
      <c r="H335" s="73">
        <f t="shared" si="62"/>
        <v>3</v>
      </c>
      <c r="I335" s="73">
        <f t="shared" si="63"/>
        <v>0</v>
      </c>
      <c r="J335" s="75">
        <f t="shared" si="64"/>
        <v>3</v>
      </c>
      <c r="L335" s="30">
        <f>+'Ing Percibidos_2021_SINIM'!B330</f>
        <v>10101</v>
      </c>
      <c r="M335" s="30" t="str">
        <f>+'Ing Percibidos_2021_SINIM'!C330</f>
        <v>PUERTO MONTT</v>
      </c>
      <c r="N335" s="73">
        <v>327</v>
      </c>
      <c r="O335" s="31">
        <f>+'Ing Percibidos_2021_SINIM'!D330</f>
        <v>59164863</v>
      </c>
      <c r="P335" s="74">
        <f t="shared" si="71"/>
        <v>3701827112</v>
      </c>
      <c r="Q335" s="73">
        <f t="shared" si="65"/>
        <v>0</v>
      </c>
      <c r="R335" s="73">
        <f t="shared" si="66"/>
        <v>0</v>
      </c>
      <c r="S335" s="73">
        <f t="shared" si="67"/>
        <v>3</v>
      </c>
      <c r="T335" s="73">
        <f t="shared" si="68"/>
        <v>0</v>
      </c>
      <c r="U335" s="75">
        <f t="shared" si="69"/>
        <v>3</v>
      </c>
    </row>
    <row r="336" spans="1:21" x14ac:dyDescent="0.25">
      <c r="A336" s="30">
        <f>+Hbtes_2021!B330</f>
        <v>4101</v>
      </c>
      <c r="B336" s="30" t="str">
        <f>+Hbtes_2021!C330</f>
        <v>LA SERENA</v>
      </c>
      <c r="C336" s="70">
        <v>328</v>
      </c>
      <c r="D336" s="31">
        <f>+Hbtes_2021!D330</f>
        <v>254445</v>
      </c>
      <c r="E336" s="31">
        <f t="shared" si="70"/>
        <v>13575939</v>
      </c>
      <c r="F336" s="73">
        <f t="shared" si="60"/>
        <v>0</v>
      </c>
      <c r="G336" s="73">
        <f t="shared" si="61"/>
        <v>0</v>
      </c>
      <c r="H336" s="73">
        <f t="shared" si="62"/>
        <v>3</v>
      </c>
      <c r="I336" s="73">
        <f t="shared" si="63"/>
        <v>0</v>
      </c>
      <c r="J336" s="75">
        <f t="shared" si="64"/>
        <v>3</v>
      </c>
      <c r="L336" s="30">
        <f>+'Ing Percibidos_2021_SINIM'!B331</f>
        <v>13301</v>
      </c>
      <c r="M336" s="30" t="str">
        <f>+'Ing Percibidos_2021_SINIM'!C331</f>
        <v>COLINA</v>
      </c>
      <c r="N336" s="73">
        <v>328</v>
      </c>
      <c r="O336" s="31">
        <f>+'Ing Percibidos_2021_SINIM'!D331</f>
        <v>60371381</v>
      </c>
      <c r="P336" s="74">
        <f t="shared" si="71"/>
        <v>3762198493</v>
      </c>
      <c r="Q336" s="73">
        <f t="shared" si="65"/>
        <v>0</v>
      </c>
      <c r="R336" s="73">
        <f t="shared" si="66"/>
        <v>0</v>
      </c>
      <c r="S336" s="73">
        <f t="shared" si="67"/>
        <v>3</v>
      </c>
      <c r="T336" s="73">
        <f t="shared" si="68"/>
        <v>0</v>
      </c>
      <c r="U336" s="75">
        <f t="shared" si="69"/>
        <v>3</v>
      </c>
    </row>
    <row r="337" spans="1:21" x14ac:dyDescent="0.25">
      <c r="A337" s="30">
        <f>+Hbtes_2021!B331</f>
        <v>13120</v>
      </c>
      <c r="B337" s="30" t="str">
        <f>+Hbtes_2021!C331</f>
        <v>ÑUÑOA</v>
      </c>
      <c r="C337" s="70">
        <v>329</v>
      </c>
      <c r="D337" s="31">
        <f>+Hbtes_2021!D331</f>
        <v>255823</v>
      </c>
      <c r="E337" s="31">
        <f t="shared" si="70"/>
        <v>13831762</v>
      </c>
      <c r="F337" s="73">
        <f t="shared" si="60"/>
        <v>0</v>
      </c>
      <c r="G337" s="73">
        <f t="shared" si="61"/>
        <v>0</v>
      </c>
      <c r="H337" s="73">
        <f t="shared" si="62"/>
        <v>3</v>
      </c>
      <c r="I337" s="73">
        <f t="shared" si="63"/>
        <v>0</v>
      </c>
      <c r="J337" s="75">
        <f t="shared" si="64"/>
        <v>3</v>
      </c>
      <c r="L337" s="30">
        <f>+'Ing Percibidos_2021_SINIM'!B332</f>
        <v>13120</v>
      </c>
      <c r="M337" s="30" t="str">
        <f>+'Ing Percibidos_2021_SINIM'!C332</f>
        <v>ÑUÑOA</v>
      </c>
      <c r="N337" s="73">
        <v>329</v>
      </c>
      <c r="O337" s="31">
        <f>+'Ing Percibidos_2021_SINIM'!D332</f>
        <v>64539377</v>
      </c>
      <c r="P337" s="74">
        <f t="shared" si="71"/>
        <v>3826737870</v>
      </c>
      <c r="Q337" s="73">
        <f t="shared" si="65"/>
        <v>0</v>
      </c>
      <c r="R337" s="73">
        <f t="shared" si="66"/>
        <v>0</v>
      </c>
      <c r="S337" s="73">
        <f t="shared" si="67"/>
        <v>3</v>
      </c>
      <c r="T337" s="73">
        <f t="shared" si="68"/>
        <v>0</v>
      </c>
      <c r="U337" s="75">
        <f t="shared" si="69"/>
        <v>3</v>
      </c>
    </row>
    <row r="338" spans="1:21" x14ac:dyDescent="0.25">
      <c r="A338" s="30">
        <f>+Hbtes_2021!B332</f>
        <v>13124</v>
      </c>
      <c r="B338" s="30" t="str">
        <f>+Hbtes_2021!C332</f>
        <v>PUDAHUEL</v>
      </c>
      <c r="C338" s="70">
        <v>330</v>
      </c>
      <c r="D338" s="31">
        <f>+Hbtes_2021!D332</f>
        <v>256607</v>
      </c>
      <c r="E338" s="31">
        <f t="shared" si="70"/>
        <v>14088369</v>
      </c>
      <c r="F338" s="73">
        <f t="shared" si="60"/>
        <v>0</v>
      </c>
      <c r="G338" s="73">
        <f t="shared" si="61"/>
        <v>0</v>
      </c>
      <c r="H338" s="73">
        <f t="shared" si="62"/>
        <v>3</v>
      </c>
      <c r="I338" s="73">
        <f t="shared" si="63"/>
        <v>0</v>
      </c>
      <c r="J338" s="75">
        <f t="shared" si="64"/>
        <v>3</v>
      </c>
      <c r="L338" s="30">
        <f>+'Ing Percibidos_2021_SINIM'!B333</f>
        <v>6101</v>
      </c>
      <c r="M338" s="30" t="str">
        <f>+'Ing Percibidos_2021_SINIM'!C333</f>
        <v>RANCAGUA</v>
      </c>
      <c r="N338" s="73">
        <v>330</v>
      </c>
      <c r="O338" s="31">
        <f>+'Ing Percibidos_2021_SINIM'!D333</f>
        <v>70188295</v>
      </c>
      <c r="P338" s="74">
        <f t="shared" si="71"/>
        <v>3896926165</v>
      </c>
      <c r="Q338" s="73">
        <f t="shared" si="65"/>
        <v>0</v>
      </c>
      <c r="R338" s="73">
        <f t="shared" si="66"/>
        <v>0</v>
      </c>
      <c r="S338" s="73">
        <f t="shared" si="67"/>
        <v>3</v>
      </c>
      <c r="T338" s="73">
        <f t="shared" si="68"/>
        <v>0</v>
      </c>
      <c r="U338" s="75">
        <f t="shared" si="69"/>
        <v>3</v>
      </c>
    </row>
    <row r="339" spans="1:21" x14ac:dyDescent="0.25">
      <c r="A339" s="30">
        <f>+Hbtes_2021!B333</f>
        <v>4102</v>
      </c>
      <c r="B339" s="30" t="str">
        <f>+Hbtes_2021!C333</f>
        <v>COQUIMBO</v>
      </c>
      <c r="C339" s="70">
        <v>331</v>
      </c>
      <c r="D339" s="31">
        <f>+Hbtes_2021!D333</f>
        <v>261811</v>
      </c>
      <c r="E339" s="31">
        <f t="shared" si="70"/>
        <v>14350180</v>
      </c>
      <c r="F339" s="73">
        <f t="shared" si="60"/>
        <v>0</v>
      </c>
      <c r="G339" s="73">
        <f t="shared" si="61"/>
        <v>0</v>
      </c>
      <c r="H339" s="73">
        <f t="shared" si="62"/>
        <v>3</v>
      </c>
      <c r="I339" s="73">
        <f t="shared" si="63"/>
        <v>0</v>
      </c>
      <c r="J339" s="75">
        <f t="shared" si="64"/>
        <v>3</v>
      </c>
      <c r="L339" s="30">
        <f>+'Ing Percibidos_2021_SINIM'!B334</f>
        <v>1101</v>
      </c>
      <c r="M339" s="30" t="str">
        <f>+'Ing Percibidos_2021_SINIM'!C334</f>
        <v>IQUIQUE</v>
      </c>
      <c r="N339" s="73">
        <v>331</v>
      </c>
      <c r="O339" s="31">
        <f>+'Ing Percibidos_2021_SINIM'!D334</f>
        <v>74046726</v>
      </c>
      <c r="P339" s="74">
        <f t="shared" si="71"/>
        <v>3970972891</v>
      </c>
      <c r="Q339" s="73">
        <f t="shared" si="65"/>
        <v>0</v>
      </c>
      <c r="R339" s="73">
        <f t="shared" si="66"/>
        <v>0</v>
      </c>
      <c r="S339" s="73">
        <f t="shared" si="67"/>
        <v>3</v>
      </c>
      <c r="T339" s="73">
        <f t="shared" si="68"/>
        <v>0</v>
      </c>
      <c r="U339" s="75">
        <f t="shared" si="69"/>
        <v>3</v>
      </c>
    </row>
    <row r="340" spans="1:21" x14ac:dyDescent="0.25">
      <c r="A340" s="30">
        <f>+Hbtes_2021!B334</f>
        <v>13125</v>
      </c>
      <c r="B340" s="30" t="str">
        <f>+Hbtes_2021!C334</f>
        <v>QUILICURA</v>
      </c>
      <c r="C340" s="70">
        <v>332</v>
      </c>
      <c r="D340" s="31">
        <f>+Hbtes_2021!D334</f>
        <v>261993</v>
      </c>
      <c r="E340" s="31">
        <f t="shared" si="70"/>
        <v>14612173</v>
      </c>
      <c r="F340" s="73">
        <f t="shared" si="60"/>
        <v>0</v>
      </c>
      <c r="G340" s="73">
        <f t="shared" si="61"/>
        <v>0</v>
      </c>
      <c r="H340" s="73">
        <f t="shared" si="62"/>
        <v>3</v>
      </c>
      <c r="I340" s="73">
        <f t="shared" si="63"/>
        <v>0</v>
      </c>
      <c r="J340" s="75">
        <f t="shared" si="64"/>
        <v>3</v>
      </c>
      <c r="L340" s="30">
        <f>+'Ing Percibidos_2021_SINIM'!B335</f>
        <v>4101</v>
      </c>
      <c r="M340" s="30" t="str">
        <f>+'Ing Percibidos_2021_SINIM'!C335</f>
        <v>LA SERENA</v>
      </c>
      <c r="N340" s="73">
        <v>332</v>
      </c>
      <c r="O340" s="31">
        <f>+'Ing Percibidos_2021_SINIM'!D335</f>
        <v>77357913</v>
      </c>
      <c r="P340" s="74">
        <f t="shared" si="71"/>
        <v>4048330804</v>
      </c>
      <c r="Q340" s="73">
        <f t="shared" si="65"/>
        <v>0</v>
      </c>
      <c r="R340" s="73">
        <f t="shared" si="66"/>
        <v>0</v>
      </c>
      <c r="S340" s="73">
        <f t="shared" si="67"/>
        <v>3</v>
      </c>
      <c r="T340" s="73">
        <f t="shared" si="68"/>
        <v>0</v>
      </c>
      <c r="U340" s="75">
        <f t="shared" si="69"/>
        <v>3</v>
      </c>
    </row>
    <row r="341" spans="1:21" x14ac:dyDescent="0.25">
      <c r="A341" s="30">
        <f>+Hbtes_2021!B335</f>
        <v>6101</v>
      </c>
      <c r="B341" s="30" t="str">
        <f>+Hbtes_2021!C335</f>
        <v>RANCAGUA</v>
      </c>
      <c r="C341" s="70">
        <v>333</v>
      </c>
      <c r="D341" s="31">
        <f>+Hbtes_2021!D335</f>
        <v>267829</v>
      </c>
      <c r="E341" s="31">
        <f t="shared" si="70"/>
        <v>14880002</v>
      </c>
      <c r="F341" s="73">
        <f t="shared" si="60"/>
        <v>0</v>
      </c>
      <c r="G341" s="73">
        <f t="shared" si="61"/>
        <v>0</v>
      </c>
      <c r="H341" s="73">
        <f t="shared" si="62"/>
        <v>0</v>
      </c>
      <c r="I341" s="73">
        <f t="shared" si="63"/>
        <v>4</v>
      </c>
      <c r="J341" s="75">
        <f t="shared" si="64"/>
        <v>4</v>
      </c>
      <c r="L341" s="30">
        <f>+'Ing Percibidos_2021_SINIM'!B336</f>
        <v>13124</v>
      </c>
      <c r="M341" s="30" t="str">
        <f>+'Ing Percibidos_2021_SINIM'!C336</f>
        <v>PUDAHUEL</v>
      </c>
      <c r="N341" s="73">
        <v>333</v>
      </c>
      <c r="O341" s="31">
        <f>+'Ing Percibidos_2021_SINIM'!D336</f>
        <v>87990105</v>
      </c>
      <c r="P341" s="74">
        <f t="shared" si="71"/>
        <v>4136320909</v>
      </c>
      <c r="Q341" s="73">
        <f t="shared" si="65"/>
        <v>0</v>
      </c>
      <c r="R341" s="73">
        <f t="shared" si="66"/>
        <v>0</v>
      </c>
      <c r="S341" s="73">
        <f t="shared" si="67"/>
        <v>3</v>
      </c>
      <c r="T341" s="73">
        <f t="shared" si="68"/>
        <v>0</v>
      </c>
      <c r="U341" s="75">
        <f t="shared" si="69"/>
        <v>3</v>
      </c>
    </row>
    <row r="342" spans="1:21" x14ac:dyDescent="0.25">
      <c r="A342" s="30">
        <f>+Hbtes_2021!B336</f>
        <v>13122</v>
      </c>
      <c r="B342" s="30" t="str">
        <f>+Hbtes_2021!C336</f>
        <v>PEÑALOLÉN</v>
      </c>
      <c r="C342" s="70">
        <v>334</v>
      </c>
      <c r="D342" s="31">
        <f>+Hbtes_2021!D336</f>
        <v>269296</v>
      </c>
      <c r="E342" s="31">
        <f t="shared" si="70"/>
        <v>15149298</v>
      </c>
      <c r="F342" s="73">
        <f t="shared" si="60"/>
        <v>0</v>
      </c>
      <c r="G342" s="73">
        <f t="shared" si="61"/>
        <v>0</v>
      </c>
      <c r="H342" s="73">
        <f t="shared" si="62"/>
        <v>0</v>
      </c>
      <c r="I342" s="73">
        <f t="shared" si="63"/>
        <v>4</v>
      </c>
      <c r="J342" s="75">
        <f t="shared" si="64"/>
        <v>4</v>
      </c>
      <c r="L342" s="30">
        <f>+'Ing Percibidos_2021_SINIM'!B337</f>
        <v>5109</v>
      </c>
      <c r="M342" s="30" t="str">
        <f>+'Ing Percibidos_2021_SINIM'!C337</f>
        <v>VIÑA DEL MAR</v>
      </c>
      <c r="N342" s="73">
        <v>334</v>
      </c>
      <c r="O342" s="31">
        <f>+'Ing Percibidos_2021_SINIM'!D337</f>
        <v>88353187</v>
      </c>
      <c r="P342" s="74">
        <f t="shared" si="71"/>
        <v>4224674096</v>
      </c>
      <c r="Q342" s="73">
        <f t="shared" si="65"/>
        <v>0</v>
      </c>
      <c r="R342" s="73">
        <f t="shared" si="66"/>
        <v>0</v>
      </c>
      <c r="S342" s="73">
        <f t="shared" si="67"/>
        <v>3</v>
      </c>
      <c r="T342" s="73">
        <f t="shared" si="68"/>
        <v>0</v>
      </c>
      <c r="U342" s="75">
        <f t="shared" si="69"/>
        <v>3</v>
      </c>
    </row>
    <row r="343" spans="1:21" x14ac:dyDescent="0.25">
      <c r="A343" s="30">
        <f>+Hbtes_2021!B337</f>
        <v>10101</v>
      </c>
      <c r="B343" s="30" t="str">
        <f>+Hbtes_2021!C337</f>
        <v>PUERTO MONTT</v>
      </c>
      <c r="C343" s="70">
        <v>335</v>
      </c>
      <c r="D343" s="31">
        <f>+Hbtes_2021!D337</f>
        <v>272555</v>
      </c>
      <c r="E343" s="31">
        <f t="shared" si="70"/>
        <v>15421853</v>
      </c>
      <c r="F343" s="73">
        <f t="shared" si="60"/>
        <v>0</v>
      </c>
      <c r="G343" s="73">
        <f t="shared" si="61"/>
        <v>0</v>
      </c>
      <c r="H343" s="73">
        <f t="shared" si="62"/>
        <v>0</v>
      </c>
      <c r="I343" s="73">
        <f t="shared" si="63"/>
        <v>4</v>
      </c>
      <c r="J343" s="75">
        <f t="shared" si="64"/>
        <v>4</v>
      </c>
      <c r="L343" s="30">
        <f>+'Ing Percibidos_2021_SINIM'!B338</f>
        <v>5101</v>
      </c>
      <c r="M343" s="30" t="str">
        <f>+'Ing Percibidos_2021_SINIM'!C338</f>
        <v>VALPARAÍSO</v>
      </c>
      <c r="N343" s="73">
        <v>335</v>
      </c>
      <c r="O343" s="31">
        <f>+'Ing Percibidos_2021_SINIM'!D338</f>
        <v>90091784</v>
      </c>
      <c r="P343" s="74">
        <f t="shared" si="71"/>
        <v>4314765880</v>
      </c>
      <c r="Q343" s="73">
        <f t="shared" si="65"/>
        <v>0</v>
      </c>
      <c r="R343" s="73">
        <f t="shared" si="66"/>
        <v>0</v>
      </c>
      <c r="S343" s="73">
        <f t="shared" si="67"/>
        <v>0</v>
      </c>
      <c r="T343" s="73">
        <f t="shared" si="68"/>
        <v>4</v>
      </c>
      <c r="U343" s="75">
        <f t="shared" si="69"/>
        <v>4</v>
      </c>
    </row>
    <row r="344" spans="1:21" x14ac:dyDescent="0.25">
      <c r="A344" s="30">
        <f>+Hbtes_2021!B338</f>
        <v>9101</v>
      </c>
      <c r="B344" s="30" t="str">
        <f>+Hbtes_2021!C338</f>
        <v>TEMUCO</v>
      </c>
      <c r="C344" s="70">
        <v>336</v>
      </c>
      <c r="D344" s="31">
        <f>+Hbtes_2021!D338</f>
        <v>304871</v>
      </c>
      <c r="E344" s="31">
        <f t="shared" si="70"/>
        <v>15726724</v>
      </c>
      <c r="F344" s="73">
        <f t="shared" si="60"/>
        <v>0</v>
      </c>
      <c r="G344" s="73">
        <f t="shared" si="61"/>
        <v>0</v>
      </c>
      <c r="H344" s="73">
        <f t="shared" si="62"/>
        <v>0</v>
      </c>
      <c r="I344" s="73">
        <f t="shared" si="63"/>
        <v>4</v>
      </c>
      <c r="J344" s="75">
        <f t="shared" si="64"/>
        <v>4</v>
      </c>
      <c r="L344" s="30">
        <f>+'Ing Percibidos_2021_SINIM'!B339</f>
        <v>13122</v>
      </c>
      <c r="M344" s="30" t="str">
        <f>+'Ing Percibidos_2021_SINIM'!C339</f>
        <v>PEÑALOLÉN</v>
      </c>
      <c r="N344" s="73">
        <v>336</v>
      </c>
      <c r="O344" s="31">
        <f>+'Ing Percibidos_2021_SINIM'!D339</f>
        <v>93552155</v>
      </c>
      <c r="P344" s="74">
        <f t="shared" si="71"/>
        <v>4408318035</v>
      </c>
      <c r="Q344" s="73">
        <f t="shared" si="65"/>
        <v>0</v>
      </c>
      <c r="R344" s="73">
        <f t="shared" si="66"/>
        <v>0</v>
      </c>
      <c r="S344" s="73">
        <f t="shared" si="67"/>
        <v>0</v>
      </c>
      <c r="T344" s="73">
        <f t="shared" si="68"/>
        <v>4</v>
      </c>
      <c r="U344" s="75">
        <f t="shared" si="69"/>
        <v>4</v>
      </c>
    </row>
    <row r="345" spans="1:21" x14ac:dyDescent="0.25">
      <c r="A345" s="30">
        <f>+Hbtes_2021!B339</f>
        <v>5101</v>
      </c>
      <c r="B345" s="30" t="str">
        <f>+Hbtes_2021!C339</f>
        <v>VALPARAÍSO</v>
      </c>
      <c r="C345" s="70">
        <v>337</v>
      </c>
      <c r="D345" s="31">
        <f>+Hbtes_2021!D339</f>
        <v>317424</v>
      </c>
      <c r="E345" s="31">
        <f t="shared" si="70"/>
        <v>16044148</v>
      </c>
      <c r="F345" s="73">
        <f t="shared" si="60"/>
        <v>0</v>
      </c>
      <c r="G345" s="73">
        <f t="shared" si="61"/>
        <v>0</v>
      </c>
      <c r="H345" s="73">
        <f t="shared" si="62"/>
        <v>0</v>
      </c>
      <c r="I345" s="73">
        <f t="shared" si="63"/>
        <v>4</v>
      </c>
      <c r="J345" s="75">
        <f t="shared" si="64"/>
        <v>4</v>
      </c>
      <c r="L345" s="30">
        <f>+'Ing Percibidos_2021_SINIM'!B340</f>
        <v>13115</v>
      </c>
      <c r="M345" s="30" t="str">
        <f>+'Ing Percibidos_2021_SINIM'!C340</f>
        <v>LO BARNECHEA</v>
      </c>
      <c r="N345" s="73">
        <v>337</v>
      </c>
      <c r="O345" s="31">
        <f>+'Ing Percibidos_2021_SINIM'!D340</f>
        <v>98817363</v>
      </c>
      <c r="P345" s="74">
        <f t="shared" si="71"/>
        <v>4507135398</v>
      </c>
      <c r="Q345" s="73">
        <f t="shared" si="65"/>
        <v>0</v>
      </c>
      <c r="R345" s="73">
        <f t="shared" si="66"/>
        <v>0</v>
      </c>
      <c r="S345" s="73">
        <f t="shared" si="67"/>
        <v>0</v>
      </c>
      <c r="T345" s="73">
        <f t="shared" si="68"/>
        <v>4</v>
      </c>
      <c r="U345" s="75">
        <f t="shared" si="69"/>
        <v>4</v>
      </c>
    </row>
    <row r="346" spans="1:21" x14ac:dyDescent="0.25">
      <c r="A346" s="30">
        <f>+Hbtes_2021!B340</f>
        <v>13114</v>
      </c>
      <c r="B346" s="30" t="str">
        <f>+Hbtes_2021!C340</f>
        <v>LAS CONDES</v>
      </c>
      <c r="C346" s="70">
        <v>338</v>
      </c>
      <c r="D346" s="31">
        <f>+Hbtes_2021!D340</f>
        <v>335296</v>
      </c>
      <c r="E346" s="31">
        <f t="shared" si="70"/>
        <v>16379444</v>
      </c>
      <c r="F346" s="73">
        <f t="shared" si="60"/>
        <v>0</v>
      </c>
      <c r="G346" s="73">
        <f t="shared" si="61"/>
        <v>0</v>
      </c>
      <c r="H346" s="73">
        <f t="shared" si="62"/>
        <v>0</v>
      </c>
      <c r="I346" s="73">
        <f t="shared" si="63"/>
        <v>4</v>
      </c>
      <c r="J346" s="75">
        <f t="shared" si="64"/>
        <v>4</v>
      </c>
      <c r="L346" s="30">
        <f>+'Ing Percibidos_2021_SINIM'!B341</f>
        <v>13132</v>
      </c>
      <c r="M346" s="30" t="str">
        <f>+'Ing Percibidos_2021_SINIM'!C341</f>
        <v>VITACURA</v>
      </c>
      <c r="N346" s="73">
        <v>338</v>
      </c>
      <c r="O346" s="31">
        <f>+'Ing Percibidos_2021_SINIM'!D341</f>
        <v>101159197</v>
      </c>
      <c r="P346" s="74">
        <f t="shared" si="71"/>
        <v>4608294595</v>
      </c>
      <c r="Q346" s="73">
        <f t="shared" si="65"/>
        <v>0</v>
      </c>
      <c r="R346" s="73">
        <f t="shared" si="66"/>
        <v>0</v>
      </c>
      <c r="S346" s="73">
        <f t="shared" si="67"/>
        <v>0</v>
      </c>
      <c r="T346" s="73">
        <f t="shared" si="68"/>
        <v>4</v>
      </c>
      <c r="U346" s="75">
        <f t="shared" si="69"/>
        <v>4</v>
      </c>
    </row>
    <row r="347" spans="1:21" x14ac:dyDescent="0.25">
      <c r="A347" s="30">
        <f>+Hbtes_2021!B341</f>
        <v>13401</v>
      </c>
      <c r="B347" s="30" t="str">
        <f>+Hbtes_2021!C341</f>
        <v>SAN BERNARDO</v>
      </c>
      <c r="C347" s="70">
        <v>339</v>
      </c>
      <c r="D347" s="31">
        <f>+Hbtes_2021!D341</f>
        <v>339043</v>
      </c>
      <c r="E347" s="31">
        <f t="shared" si="70"/>
        <v>16718487</v>
      </c>
      <c r="F347" s="73">
        <f t="shared" si="60"/>
        <v>0</v>
      </c>
      <c r="G347" s="73">
        <f t="shared" si="61"/>
        <v>0</v>
      </c>
      <c r="H347" s="73">
        <f t="shared" si="62"/>
        <v>0</v>
      </c>
      <c r="I347" s="73">
        <f t="shared" si="63"/>
        <v>4</v>
      </c>
      <c r="J347" s="75">
        <f t="shared" si="64"/>
        <v>4</v>
      </c>
      <c r="L347" s="30">
        <f>+'Ing Percibidos_2021_SINIM'!B342</f>
        <v>13201</v>
      </c>
      <c r="M347" s="30" t="str">
        <f>+'Ing Percibidos_2021_SINIM'!C342</f>
        <v>PUENTE ALTO</v>
      </c>
      <c r="N347" s="73">
        <v>339</v>
      </c>
      <c r="O347" s="31">
        <f>+'Ing Percibidos_2021_SINIM'!D342</f>
        <v>102589030</v>
      </c>
      <c r="P347" s="74">
        <f t="shared" si="71"/>
        <v>4710883625</v>
      </c>
      <c r="Q347" s="73">
        <f t="shared" si="65"/>
        <v>0</v>
      </c>
      <c r="R347" s="73">
        <f t="shared" si="66"/>
        <v>0</v>
      </c>
      <c r="S347" s="73">
        <f t="shared" si="67"/>
        <v>0</v>
      </c>
      <c r="T347" s="73">
        <f t="shared" si="68"/>
        <v>4</v>
      </c>
      <c r="U347" s="75">
        <f t="shared" si="69"/>
        <v>4</v>
      </c>
    </row>
    <row r="348" spans="1:21" x14ac:dyDescent="0.25">
      <c r="A348" s="30">
        <f>+Hbtes_2021!B342</f>
        <v>5109</v>
      </c>
      <c r="B348" s="30" t="str">
        <f>+Hbtes_2021!C342</f>
        <v>VIÑA DEL MAR</v>
      </c>
      <c r="C348" s="70">
        <v>340</v>
      </c>
      <c r="D348" s="31">
        <f>+Hbtes_2021!D342</f>
        <v>364472</v>
      </c>
      <c r="E348" s="31">
        <f t="shared" si="70"/>
        <v>17082959</v>
      </c>
      <c r="F348" s="73">
        <f t="shared" si="60"/>
        <v>0</v>
      </c>
      <c r="G348" s="73">
        <f t="shared" si="61"/>
        <v>0</v>
      </c>
      <c r="H348" s="73">
        <f t="shared" si="62"/>
        <v>0</v>
      </c>
      <c r="I348" s="73">
        <f t="shared" si="63"/>
        <v>4</v>
      </c>
      <c r="J348" s="75">
        <f t="shared" si="64"/>
        <v>4</v>
      </c>
      <c r="L348" s="30">
        <f>+'Ing Percibidos_2021_SINIM'!B343</f>
        <v>2101</v>
      </c>
      <c r="M348" s="30" t="str">
        <f>+'Ing Percibidos_2021_SINIM'!C343</f>
        <v>ANTOFAGASTA</v>
      </c>
      <c r="N348" s="73">
        <v>340</v>
      </c>
      <c r="O348" s="31">
        <f>+'Ing Percibidos_2021_SINIM'!D343</f>
        <v>114241945</v>
      </c>
      <c r="P348" s="74">
        <f t="shared" si="71"/>
        <v>4825125570</v>
      </c>
      <c r="Q348" s="73">
        <f t="shared" si="65"/>
        <v>0</v>
      </c>
      <c r="R348" s="73">
        <f t="shared" si="66"/>
        <v>0</v>
      </c>
      <c r="S348" s="73">
        <f t="shared" si="67"/>
        <v>0</v>
      </c>
      <c r="T348" s="73">
        <f t="shared" si="68"/>
        <v>4</v>
      </c>
      <c r="U348" s="75">
        <f t="shared" si="69"/>
        <v>4</v>
      </c>
    </row>
    <row r="349" spans="1:21" x14ac:dyDescent="0.25">
      <c r="A349" s="30">
        <f>+Hbtes_2021!B343</f>
        <v>13110</v>
      </c>
      <c r="B349" s="30" t="str">
        <f>+Hbtes_2021!C343</f>
        <v>LA FLORIDA</v>
      </c>
      <c r="C349" s="70">
        <v>341</v>
      </c>
      <c r="D349" s="31">
        <f>+Hbtes_2021!D343</f>
        <v>405185</v>
      </c>
      <c r="E349" s="31">
        <f t="shared" si="70"/>
        <v>17488144</v>
      </c>
      <c r="F349" s="73">
        <f t="shared" si="60"/>
        <v>0</v>
      </c>
      <c r="G349" s="73">
        <f t="shared" si="61"/>
        <v>0</v>
      </c>
      <c r="H349" s="73">
        <f t="shared" si="62"/>
        <v>0</v>
      </c>
      <c r="I349" s="73">
        <f t="shared" si="63"/>
        <v>4</v>
      </c>
      <c r="J349" s="75">
        <f t="shared" si="64"/>
        <v>4</v>
      </c>
      <c r="L349" s="30">
        <f>+'Ing Percibidos_2021_SINIM'!B344</f>
        <v>13119</v>
      </c>
      <c r="M349" s="30" t="str">
        <f>+'Ing Percibidos_2021_SINIM'!C344</f>
        <v>MAIPÚ</v>
      </c>
      <c r="N349" s="73">
        <v>341</v>
      </c>
      <c r="O349" s="31">
        <f>+'Ing Percibidos_2021_SINIM'!D344</f>
        <v>129970907</v>
      </c>
      <c r="P349" s="74">
        <f t="shared" si="71"/>
        <v>4955096477</v>
      </c>
      <c r="Q349" s="73">
        <f t="shared" si="65"/>
        <v>0</v>
      </c>
      <c r="R349" s="73">
        <f t="shared" si="66"/>
        <v>0</v>
      </c>
      <c r="S349" s="73">
        <f t="shared" si="67"/>
        <v>0</v>
      </c>
      <c r="T349" s="73">
        <f t="shared" si="68"/>
        <v>4</v>
      </c>
      <c r="U349" s="75">
        <f t="shared" si="69"/>
        <v>4</v>
      </c>
    </row>
    <row r="350" spans="1:21" x14ac:dyDescent="0.25">
      <c r="A350" s="30">
        <f>+Hbtes_2021!B344</f>
        <v>2101</v>
      </c>
      <c r="B350" s="30" t="str">
        <f>+Hbtes_2021!C344</f>
        <v>ANTOFAGASTA</v>
      </c>
      <c r="C350" s="70">
        <v>342</v>
      </c>
      <c r="D350" s="31">
        <f>+Hbtes_2021!D344</f>
        <v>433712</v>
      </c>
      <c r="E350" s="31">
        <f t="shared" si="70"/>
        <v>17921856</v>
      </c>
      <c r="F350" s="73">
        <f t="shared" si="60"/>
        <v>0</v>
      </c>
      <c r="G350" s="73">
        <f t="shared" si="61"/>
        <v>0</v>
      </c>
      <c r="H350" s="73">
        <f t="shared" si="62"/>
        <v>0</v>
      </c>
      <c r="I350" s="73">
        <f t="shared" si="63"/>
        <v>4</v>
      </c>
      <c r="J350" s="75">
        <f t="shared" si="64"/>
        <v>4</v>
      </c>
      <c r="L350" s="30">
        <f>+'Ing Percibidos_2021_SINIM'!B345</f>
        <v>13110</v>
      </c>
      <c r="M350" s="30" t="str">
        <f>+'Ing Percibidos_2021_SINIM'!C345</f>
        <v>LA FLORIDA</v>
      </c>
      <c r="N350" s="73">
        <v>342</v>
      </c>
      <c r="O350" s="31">
        <f>+'Ing Percibidos_2021_SINIM'!D345</f>
        <v>130569896</v>
      </c>
      <c r="P350" s="74">
        <f t="shared" si="71"/>
        <v>5085666373</v>
      </c>
      <c r="Q350" s="73">
        <f t="shared" si="65"/>
        <v>0</v>
      </c>
      <c r="R350" s="73">
        <f t="shared" si="66"/>
        <v>0</v>
      </c>
      <c r="S350" s="73">
        <f t="shared" si="67"/>
        <v>0</v>
      </c>
      <c r="T350" s="73">
        <f t="shared" si="68"/>
        <v>4</v>
      </c>
      <c r="U350" s="75">
        <f t="shared" si="69"/>
        <v>4</v>
      </c>
    </row>
    <row r="351" spans="1:21" x14ac:dyDescent="0.25">
      <c r="A351" s="30">
        <f>+Hbtes_2021!B345</f>
        <v>13101</v>
      </c>
      <c r="B351" s="30" t="str">
        <f>+Hbtes_2021!C345</f>
        <v>SANTIAGO</v>
      </c>
      <c r="C351" s="70">
        <v>343</v>
      </c>
      <c r="D351" s="31">
        <f>+Hbtes_2021!D345</f>
        <v>517280</v>
      </c>
      <c r="E351" s="31">
        <f t="shared" si="70"/>
        <v>18439136</v>
      </c>
      <c r="F351" s="73">
        <f t="shared" si="60"/>
        <v>0</v>
      </c>
      <c r="G351" s="73">
        <f t="shared" si="61"/>
        <v>0</v>
      </c>
      <c r="H351" s="73">
        <f t="shared" si="62"/>
        <v>0</v>
      </c>
      <c r="I351" s="73">
        <f t="shared" si="63"/>
        <v>4</v>
      </c>
      <c r="J351" s="75">
        <f t="shared" si="64"/>
        <v>4</v>
      </c>
      <c r="L351" s="30">
        <f>+'Ing Percibidos_2021_SINIM'!B346</f>
        <v>13123</v>
      </c>
      <c r="M351" s="30" t="str">
        <f>+'Ing Percibidos_2021_SINIM'!C346</f>
        <v>PROVIDENCIA</v>
      </c>
      <c r="N351" s="73">
        <v>343</v>
      </c>
      <c r="O351" s="31">
        <f>+'Ing Percibidos_2021_SINIM'!D346</f>
        <v>135440870</v>
      </c>
      <c r="P351" s="74">
        <f t="shared" si="71"/>
        <v>5221107243</v>
      </c>
      <c r="Q351" s="73">
        <f t="shared" si="65"/>
        <v>0</v>
      </c>
      <c r="R351" s="73">
        <f t="shared" si="66"/>
        <v>0</v>
      </c>
      <c r="S351" s="73">
        <f t="shared" si="67"/>
        <v>0</v>
      </c>
      <c r="T351" s="73">
        <f t="shared" si="68"/>
        <v>4</v>
      </c>
      <c r="U351" s="75">
        <f t="shared" si="69"/>
        <v>4</v>
      </c>
    </row>
    <row r="352" spans="1:21" x14ac:dyDescent="0.25">
      <c r="A352" s="30">
        <f>+Hbtes_2021!B346</f>
        <v>13119</v>
      </c>
      <c r="B352" s="30" t="str">
        <f>+Hbtes_2021!C346</f>
        <v>MAIPÚ</v>
      </c>
      <c r="C352" s="70">
        <v>344</v>
      </c>
      <c r="D352" s="31">
        <f>+Hbtes_2021!D346</f>
        <v>584053</v>
      </c>
      <c r="E352" s="31">
        <f t="shared" si="70"/>
        <v>19023189</v>
      </c>
      <c r="F352" s="73">
        <f t="shared" si="60"/>
        <v>0</v>
      </c>
      <c r="G352" s="73">
        <f t="shared" si="61"/>
        <v>0</v>
      </c>
      <c r="H352" s="73">
        <f t="shared" si="62"/>
        <v>0</v>
      </c>
      <c r="I352" s="73">
        <f t="shared" si="63"/>
        <v>4</v>
      </c>
      <c r="J352" s="75">
        <f t="shared" si="64"/>
        <v>4</v>
      </c>
      <c r="L352" s="30">
        <f>+'Ing Percibidos_2021_SINIM'!B347</f>
        <v>13101</v>
      </c>
      <c r="M352" s="30" t="str">
        <f>+'Ing Percibidos_2021_SINIM'!C347</f>
        <v>SANTIAGO</v>
      </c>
      <c r="N352" s="73">
        <v>344</v>
      </c>
      <c r="O352" s="31">
        <f>+'Ing Percibidos_2021_SINIM'!D347</f>
        <v>168846492</v>
      </c>
      <c r="P352" s="74">
        <f t="shared" si="71"/>
        <v>5389953735</v>
      </c>
      <c r="Q352" s="73">
        <f t="shared" si="65"/>
        <v>0</v>
      </c>
      <c r="R352" s="73">
        <f t="shared" si="66"/>
        <v>0</v>
      </c>
      <c r="S352" s="73">
        <f t="shared" si="67"/>
        <v>0</v>
      </c>
      <c r="T352" s="73">
        <f t="shared" si="68"/>
        <v>4</v>
      </c>
      <c r="U352" s="75">
        <f t="shared" si="69"/>
        <v>4</v>
      </c>
    </row>
    <row r="353" spans="1:21" x14ac:dyDescent="0.25">
      <c r="A353" s="30">
        <f>+Hbtes_2021!B347</f>
        <v>13201</v>
      </c>
      <c r="B353" s="30" t="str">
        <f>+Hbtes_2021!C347</f>
        <v>PUENTE ALTO</v>
      </c>
      <c r="C353" s="70">
        <v>345</v>
      </c>
      <c r="D353" s="31">
        <f>+Hbtes_2021!D347</f>
        <v>655033</v>
      </c>
      <c r="E353" s="31">
        <f t="shared" si="70"/>
        <v>19678222</v>
      </c>
      <c r="F353" s="73">
        <f t="shared" si="60"/>
        <v>0</v>
      </c>
      <c r="G353" s="73">
        <f t="shared" si="61"/>
        <v>0</v>
      </c>
      <c r="H353" s="73">
        <f t="shared" si="62"/>
        <v>0</v>
      </c>
      <c r="I353" s="73">
        <f t="shared" si="63"/>
        <v>4</v>
      </c>
      <c r="J353" s="75">
        <f t="shared" si="64"/>
        <v>4</v>
      </c>
      <c r="L353" s="30">
        <f>+'Ing Percibidos_2021_SINIM'!B348</f>
        <v>13114</v>
      </c>
      <c r="M353" s="30" t="str">
        <f>+'Ing Percibidos_2021_SINIM'!C348</f>
        <v>LAS CONDES</v>
      </c>
      <c r="N353" s="73">
        <v>345</v>
      </c>
      <c r="O353" s="31">
        <f>+'Ing Percibidos_2021_SINIM'!D348</f>
        <v>316860161</v>
      </c>
      <c r="P353" s="74">
        <f t="shared" si="71"/>
        <v>5706813896</v>
      </c>
      <c r="Q353" s="73">
        <f t="shared" si="65"/>
        <v>0</v>
      </c>
      <c r="R353" s="73">
        <f t="shared" si="66"/>
        <v>0</v>
      </c>
      <c r="S353" s="73">
        <f t="shared" si="67"/>
        <v>0</v>
      </c>
      <c r="T353" s="73">
        <f t="shared" si="68"/>
        <v>4</v>
      </c>
      <c r="U353" s="75">
        <f t="shared" si="69"/>
        <v>4</v>
      </c>
    </row>
    <row r="354" spans="1:21" x14ac:dyDescent="0.25"/>
  </sheetData>
  <sheetProtection sheet="1" objects="1" scenarios="1"/>
  <mergeCells count="6">
    <mergeCell ref="A1:J1"/>
    <mergeCell ref="L1:U1"/>
    <mergeCell ref="F4:I4"/>
    <mergeCell ref="Q4:T4"/>
    <mergeCell ref="F7:I7"/>
    <mergeCell ref="Q7:T7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portrait" r:id="rId1"/>
  <headerFooter>
    <oddFooter>&amp;LIngresos Percibidos&amp;C&amp;A&amp;RPágina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360"/>
  <sheetViews>
    <sheetView showGridLines="0" workbookViewId="0">
      <selection activeCell="C7" sqref="C7:F352"/>
    </sheetView>
  </sheetViews>
  <sheetFormatPr baseColWidth="10" defaultColWidth="0" defaultRowHeight="15" zeroHeight="1" x14ac:dyDescent="0.25"/>
  <cols>
    <col min="1" max="2" width="4.42578125" style="27" customWidth="1"/>
    <col min="3" max="3" width="9.7109375" style="27" customWidth="1"/>
    <col min="4" max="4" width="22.140625" style="27" customWidth="1"/>
    <col min="5" max="5" width="21.5703125" style="27" customWidth="1"/>
    <col min="6" max="6" width="23.28515625" style="27" customWidth="1"/>
    <col min="7" max="7" width="11" style="98" customWidth="1"/>
    <col min="8" max="8" width="11.28515625" style="76" hidden="1" customWidth="1"/>
    <col min="9" max="9" width="3.28515625" style="27" hidden="1" customWidth="1"/>
    <col min="10" max="10" width="11.28515625" style="27" hidden="1" customWidth="1"/>
    <col min="11" max="11" width="11" style="27" hidden="1" customWidth="1"/>
    <col min="12" max="12" width="22.140625" style="80" hidden="1" customWidth="1"/>
    <col min="13" max="13" width="5.85546875" style="76" hidden="1" customWidth="1"/>
    <col min="14" max="14" width="5.42578125" style="27" hidden="1" customWidth="1"/>
    <col min="15" max="16384" width="11" style="27" hidden="1"/>
  </cols>
  <sheetData>
    <row r="1" spans="1:16" x14ac:dyDescent="0.25">
      <c r="A1" s="35"/>
      <c r="B1" s="35"/>
      <c r="C1" s="35"/>
      <c r="D1" s="35"/>
      <c r="E1" s="35"/>
      <c r="F1" s="35"/>
      <c r="G1" s="79"/>
      <c r="H1" s="37"/>
    </row>
    <row r="2" spans="1:16" ht="15.75" x14ac:dyDescent="0.25">
      <c r="A2" s="35"/>
      <c r="B2" s="110" t="s">
        <v>366</v>
      </c>
      <c r="C2" s="81"/>
      <c r="D2" s="82"/>
      <c r="E2" s="82"/>
      <c r="F2" s="82"/>
      <c r="G2" s="79"/>
      <c r="H2" s="81"/>
    </row>
    <row r="3" spans="1:16" ht="15.75" x14ac:dyDescent="0.25">
      <c r="A3" s="35"/>
      <c r="B3" s="110" t="s">
        <v>362</v>
      </c>
      <c r="C3" s="81"/>
      <c r="D3" s="82"/>
      <c r="E3" s="82"/>
      <c r="F3" s="82"/>
      <c r="G3" s="79"/>
      <c r="H3" s="81"/>
    </row>
    <row r="4" spans="1:16" ht="15.75" x14ac:dyDescent="0.25">
      <c r="A4" s="35"/>
      <c r="B4" s="110" t="s">
        <v>363</v>
      </c>
      <c r="C4" s="81"/>
      <c r="D4" s="82"/>
      <c r="E4" s="82"/>
      <c r="F4" s="82"/>
      <c r="G4" s="79"/>
      <c r="H4" s="81"/>
    </row>
    <row r="5" spans="1:16" x14ac:dyDescent="0.25">
      <c r="A5" s="35"/>
      <c r="B5" s="81" t="str">
        <f>"Listado ordenado según código comunal - Año "&amp;MID(DATA!F1,1,4)+1</f>
        <v>Listado ordenado según código comunal - Año 2022</v>
      </c>
      <c r="C5" s="83"/>
      <c r="D5" s="84"/>
      <c r="E5" s="84"/>
      <c r="F5" s="84"/>
      <c r="G5" s="85"/>
      <c r="H5" s="83"/>
    </row>
    <row r="6" spans="1:16" x14ac:dyDescent="0.25">
      <c r="A6" s="35"/>
      <c r="B6" s="35"/>
      <c r="C6" s="86"/>
      <c r="D6" s="35"/>
      <c r="E6" s="37"/>
      <c r="F6" s="37"/>
      <c r="G6" s="79"/>
      <c r="H6" s="37"/>
    </row>
    <row r="7" spans="1:16" ht="60" x14ac:dyDescent="0.25">
      <c r="A7" s="35"/>
      <c r="B7" s="35"/>
      <c r="C7" s="87" t="s">
        <v>0</v>
      </c>
      <c r="D7" s="88" t="s">
        <v>1</v>
      </c>
      <c r="E7" s="88" t="s">
        <v>364</v>
      </c>
      <c r="F7" s="89" t="s">
        <v>365</v>
      </c>
      <c r="G7" s="79"/>
      <c r="H7" s="37"/>
      <c r="I7" s="90"/>
      <c r="K7" s="91"/>
      <c r="L7" s="91"/>
      <c r="M7" s="91"/>
      <c r="N7" s="91"/>
      <c r="O7" s="90"/>
      <c r="P7" s="90"/>
    </row>
    <row r="8" spans="1:16" x14ac:dyDescent="0.25">
      <c r="A8" s="35"/>
      <c r="B8" s="35"/>
      <c r="C8" s="92">
        <v>1101</v>
      </c>
      <c r="D8" s="32" t="s">
        <v>3</v>
      </c>
      <c r="E8" s="34">
        <f>VLOOKUP(C8,'Cálculos AGOSTO 2022'!$A$8:$J$353,10,0)</f>
        <v>3</v>
      </c>
      <c r="F8" s="93">
        <f>VLOOKUP(C8,'Cálculos AGOSTO 2022'!$L$8:$U$353,10,0)</f>
        <v>3</v>
      </c>
      <c r="G8" s="79"/>
      <c r="H8" s="37"/>
      <c r="I8" s="76">
        <f>E8-F8</f>
        <v>0</v>
      </c>
    </row>
    <row r="9" spans="1:16" x14ac:dyDescent="0.25">
      <c r="A9" s="35"/>
      <c r="B9" s="35"/>
      <c r="C9" s="92">
        <v>1107</v>
      </c>
      <c r="D9" s="32" t="s">
        <v>4</v>
      </c>
      <c r="E9" s="34">
        <f>VLOOKUP(C9,'Cálculos AGOSTO 2022'!$A$8:$J$353,10,0)</f>
        <v>2</v>
      </c>
      <c r="F9" s="93">
        <f>VLOOKUP(C9,'Cálculos AGOSTO 2022'!$L$8:$U$353,10,0)</f>
        <v>2</v>
      </c>
      <c r="G9" s="79"/>
      <c r="H9" s="37"/>
      <c r="I9" s="76">
        <f t="shared" ref="I9:I72" si="0">E9-F9</f>
        <v>0</v>
      </c>
    </row>
    <row r="10" spans="1:16" x14ac:dyDescent="0.25">
      <c r="A10" s="35"/>
      <c r="B10" s="35"/>
      <c r="C10" s="92">
        <v>1401</v>
      </c>
      <c r="D10" s="32" t="s">
        <v>5</v>
      </c>
      <c r="E10" s="34">
        <f>VLOOKUP(C10,'Cálculos AGOSTO 2022'!$A$8:$J$353,10,0)</f>
        <v>1</v>
      </c>
      <c r="F10" s="93">
        <f>VLOOKUP(C10,'Cálculos AGOSTO 2022'!$L$8:$U$353,10,0)</f>
        <v>2</v>
      </c>
      <c r="G10" s="79"/>
      <c r="H10" s="37"/>
      <c r="I10" s="76">
        <f t="shared" si="0"/>
        <v>-1</v>
      </c>
    </row>
    <row r="11" spans="1:16" x14ac:dyDescent="0.25">
      <c r="A11" s="35"/>
      <c r="B11" s="35"/>
      <c r="C11" s="92">
        <v>1402</v>
      </c>
      <c r="D11" s="32" t="s">
        <v>6</v>
      </c>
      <c r="E11" s="34">
        <f>VLOOKUP(C11,'Cálculos AGOSTO 2022'!$A$8:$J$353,10,0)</f>
        <v>1</v>
      </c>
      <c r="F11" s="93">
        <f>VLOOKUP(C11,'Cálculos AGOSTO 2022'!$L$8:$U$353,10,0)</f>
        <v>1</v>
      </c>
      <c r="G11" s="79"/>
      <c r="H11" s="37"/>
      <c r="I11" s="76">
        <f t="shared" si="0"/>
        <v>0</v>
      </c>
    </row>
    <row r="12" spans="1:16" x14ac:dyDescent="0.25">
      <c r="A12" s="35"/>
      <c r="B12" s="35"/>
      <c r="C12" s="92">
        <v>1403</v>
      </c>
      <c r="D12" s="32" t="s">
        <v>7</v>
      </c>
      <c r="E12" s="34">
        <f>VLOOKUP(C12,'Cálculos AGOSTO 2022'!$A$8:$J$353,10,0)</f>
        <v>1</v>
      </c>
      <c r="F12" s="93">
        <f>VLOOKUP(C12,'Cálculos AGOSTO 2022'!$L$8:$U$353,10,0)</f>
        <v>1</v>
      </c>
      <c r="G12" s="79"/>
      <c r="H12" s="37"/>
      <c r="I12" s="76">
        <f t="shared" si="0"/>
        <v>0</v>
      </c>
    </row>
    <row r="13" spans="1:16" x14ac:dyDescent="0.25">
      <c r="A13" s="35"/>
      <c r="B13" s="35"/>
      <c r="C13" s="92">
        <v>1404</v>
      </c>
      <c r="D13" s="32" t="s">
        <v>8</v>
      </c>
      <c r="E13" s="34">
        <f>VLOOKUP(C13,'Cálculos AGOSTO 2022'!$A$8:$J$353,10,0)</f>
        <v>1</v>
      </c>
      <c r="F13" s="93">
        <f>VLOOKUP(C13,'Cálculos AGOSTO 2022'!$L$8:$U$353,10,0)</f>
        <v>1</v>
      </c>
      <c r="G13" s="79"/>
      <c r="H13" s="37"/>
      <c r="I13" s="76">
        <f t="shared" si="0"/>
        <v>0</v>
      </c>
    </row>
    <row r="14" spans="1:16" x14ac:dyDescent="0.25">
      <c r="A14" s="35"/>
      <c r="B14" s="35"/>
      <c r="C14" s="92">
        <v>1405</v>
      </c>
      <c r="D14" s="32" t="s">
        <v>9</v>
      </c>
      <c r="E14" s="34">
        <f>VLOOKUP(C14,'Cálculos AGOSTO 2022'!$A$8:$J$353,10,0)</f>
        <v>1</v>
      </c>
      <c r="F14" s="93">
        <f>VLOOKUP(C14,'Cálculos AGOSTO 2022'!$L$8:$U$353,10,0)</f>
        <v>1</v>
      </c>
      <c r="G14" s="79"/>
      <c r="H14" s="37"/>
      <c r="I14" s="76">
        <f t="shared" si="0"/>
        <v>0</v>
      </c>
    </row>
    <row r="15" spans="1:16" x14ac:dyDescent="0.25">
      <c r="A15" s="35"/>
      <c r="B15" s="35"/>
      <c r="C15" s="92">
        <v>2101</v>
      </c>
      <c r="D15" s="32" t="s">
        <v>10</v>
      </c>
      <c r="E15" s="34">
        <f>VLOOKUP(C15,'Cálculos AGOSTO 2022'!$A$8:$J$353,10,0)</f>
        <v>4</v>
      </c>
      <c r="F15" s="93">
        <f>VLOOKUP(C15,'Cálculos AGOSTO 2022'!$L$8:$U$353,10,0)</f>
        <v>4</v>
      </c>
      <c r="G15" s="79"/>
      <c r="H15" s="37"/>
      <c r="I15" s="76">
        <f t="shared" si="0"/>
        <v>0</v>
      </c>
    </row>
    <row r="16" spans="1:16" x14ac:dyDescent="0.25">
      <c r="A16" s="35"/>
      <c r="B16" s="35"/>
      <c r="C16" s="92">
        <v>2102</v>
      </c>
      <c r="D16" s="32" t="s">
        <v>11</v>
      </c>
      <c r="E16" s="34">
        <f>VLOOKUP(C16,'Cálculos AGOSTO 2022'!$A$8:$J$353,10,0)</f>
        <v>1</v>
      </c>
      <c r="F16" s="93">
        <f>VLOOKUP(C16,'Cálculos AGOSTO 2022'!$L$8:$U$353,10,0)</f>
        <v>1</v>
      </c>
      <c r="G16" s="79"/>
      <c r="H16" s="37"/>
      <c r="I16" s="76">
        <f t="shared" si="0"/>
        <v>0</v>
      </c>
    </row>
    <row r="17" spans="1:9" x14ac:dyDescent="0.25">
      <c r="A17" s="35"/>
      <c r="B17" s="35"/>
      <c r="C17" s="92">
        <v>2103</v>
      </c>
      <c r="D17" s="32" t="s">
        <v>12</v>
      </c>
      <c r="E17" s="34">
        <f>VLOOKUP(C17,'Cálculos AGOSTO 2022'!$A$8:$J$353,10,0)</f>
        <v>1</v>
      </c>
      <c r="F17" s="93">
        <f>VLOOKUP(C17,'Cálculos AGOSTO 2022'!$L$8:$U$353,10,0)</f>
        <v>1</v>
      </c>
      <c r="G17" s="79"/>
      <c r="H17" s="37"/>
      <c r="I17" s="76">
        <f t="shared" si="0"/>
        <v>0</v>
      </c>
    </row>
    <row r="18" spans="1:9" x14ac:dyDescent="0.25">
      <c r="A18" s="35"/>
      <c r="B18" s="35"/>
      <c r="C18" s="92">
        <v>2104</v>
      </c>
      <c r="D18" s="32" t="s">
        <v>13</v>
      </c>
      <c r="E18" s="34">
        <f>VLOOKUP(C18,'Cálculos AGOSTO 2022'!$A$8:$J$353,10,0)</f>
        <v>1</v>
      </c>
      <c r="F18" s="93">
        <f>VLOOKUP(C18,'Cálculos AGOSTO 2022'!$L$8:$U$353,10,0)</f>
        <v>1</v>
      </c>
      <c r="G18" s="79"/>
      <c r="H18" s="37"/>
      <c r="I18" s="76">
        <f t="shared" si="0"/>
        <v>0</v>
      </c>
    </row>
    <row r="19" spans="1:9" x14ac:dyDescent="0.25">
      <c r="A19" s="35"/>
      <c r="B19" s="35"/>
      <c r="C19" s="92">
        <v>2201</v>
      </c>
      <c r="D19" s="32" t="s">
        <v>14</v>
      </c>
      <c r="E19" s="34">
        <f>VLOOKUP(C19,'Cálculos AGOSTO 2022'!$A$8:$J$353,10,0)</f>
        <v>3</v>
      </c>
      <c r="F19" s="93">
        <f>VLOOKUP(C19,'Cálculos AGOSTO 2022'!$L$8:$U$353,10,0)</f>
        <v>3</v>
      </c>
      <c r="G19" s="79"/>
      <c r="H19" s="37"/>
      <c r="I19" s="76">
        <f t="shared" si="0"/>
        <v>0</v>
      </c>
    </row>
    <row r="20" spans="1:9" x14ac:dyDescent="0.25">
      <c r="A20" s="35"/>
      <c r="B20" s="35"/>
      <c r="C20" s="92">
        <v>2202</v>
      </c>
      <c r="D20" s="32" t="s">
        <v>15</v>
      </c>
      <c r="E20" s="34">
        <f>VLOOKUP(C20,'Cálculos AGOSTO 2022'!$A$8:$J$353,10,0)</f>
        <v>1</v>
      </c>
      <c r="F20" s="93">
        <f>VLOOKUP(C20,'Cálculos AGOSTO 2022'!$L$8:$U$353,10,0)</f>
        <v>1</v>
      </c>
      <c r="G20" s="79"/>
      <c r="H20" s="37"/>
      <c r="I20" s="76">
        <f t="shared" si="0"/>
        <v>0</v>
      </c>
    </row>
    <row r="21" spans="1:9" x14ac:dyDescent="0.25">
      <c r="A21" s="35"/>
      <c r="B21" s="35"/>
      <c r="C21" s="92">
        <v>2203</v>
      </c>
      <c r="D21" s="32" t="s">
        <v>16</v>
      </c>
      <c r="E21" s="34">
        <f>VLOOKUP(C21,'Cálculos AGOSTO 2022'!$A$8:$J$353,10,0)</f>
        <v>1</v>
      </c>
      <c r="F21" s="93">
        <f>VLOOKUP(C21,'Cálculos AGOSTO 2022'!$L$8:$U$353,10,0)</f>
        <v>1</v>
      </c>
      <c r="G21" s="79"/>
      <c r="H21" s="37"/>
      <c r="I21" s="76">
        <f t="shared" si="0"/>
        <v>0</v>
      </c>
    </row>
    <row r="22" spans="1:9" x14ac:dyDescent="0.25">
      <c r="A22" s="35"/>
      <c r="B22" s="35"/>
      <c r="C22" s="92">
        <v>2301</v>
      </c>
      <c r="D22" s="32" t="s">
        <v>17</v>
      </c>
      <c r="E22" s="34">
        <f>VLOOKUP(C22,'Cálculos AGOSTO 2022'!$A$8:$J$353,10,0)</f>
        <v>1</v>
      </c>
      <c r="F22" s="93">
        <f>VLOOKUP(C22,'Cálculos AGOSTO 2022'!$L$8:$U$353,10,0)</f>
        <v>1</v>
      </c>
      <c r="G22" s="79"/>
      <c r="H22" s="37"/>
      <c r="I22" s="76">
        <f t="shared" si="0"/>
        <v>0</v>
      </c>
    </row>
    <row r="23" spans="1:9" x14ac:dyDescent="0.25">
      <c r="A23" s="35"/>
      <c r="B23" s="35"/>
      <c r="C23" s="92">
        <v>2302</v>
      </c>
      <c r="D23" s="32" t="s">
        <v>18</v>
      </c>
      <c r="E23" s="34">
        <f>VLOOKUP(C23,'Cálculos AGOSTO 2022'!$A$8:$J$353,10,0)</f>
        <v>1</v>
      </c>
      <c r="F23" s="93">
        <f>VLOOKUP(C23,'Cálculos AGOSTO 2022'!$L$8:$U$353,10,0)</f>
        <v>1</v>
      </c>
      <c r="G23" s="79"/>
      <c r="H23" s="37"/>
      <c r="I23" s="76">
        <f t="shared" si="0"/>
        <v>0</v>
      </c>
    </row>
    <row r="24" spans="1:9" x14ac:dyDescent="0.25">
      <c r="A24" s="35"/>
      <c r="B24" s="35"/>
      <c r="C24" s="92">
        <v>3101</v>
      </c>
      <c r="D24" s="32" t="s">
        <v>19</v>
      </c>
      <c r="E24" s="34">
        <f>VLOOKUP(C24,'Cálculos AGOSTO 2022'!$A$8:$J$353,10,0)</f>
        <v>3</v>
      </c>
      <c r="F24" s="93">
        <f>VLOOKUP(C24,'Cálculos AGOSTO 2022'!$L$8:$U$353,10,0)</f>
        <v>2</v>
      </c>
      <c r="G24" s="79"/>
      <c r="H24" s="37"/>
      <c r="I24" s="76">
        <f t="shared" si="0"/>
        <v>1</v>
      </c>
    </row>
    <row r="25" spans="1:9" x14ac:dyDescent="0.25">
      <c r="A25" s="35"/>
      <c r="B25" s="35"/>
      <c r="C25" s="92">
        <v>3102</v>
      </c>
      <c r="D25" s="32" t="s">
        <v>20</v>
      </c>
      <c r="E25" s="34">
        <f>VLOOKUP(C25,'Cálculos AGOSTO 2022'!$A$8:$J$353,10,0)</f>
        <v>1</v>
      </c>
      <c r="F25" s="93">
        <f>VLOOKUP(C25,'Cálculos AGOSTO 2022'!$L$8:$U$353,10,0)</f>
        <v>1</v>
      </c>
      <c r="G25" s="79"/>
      <c r="H25" s="37"/>
      <c r="I25" s="76">
        <f t="shared" si="0"/>
        <v>0</v>
      </c>
    </row>
    <row r="26" spans="1:9" x14ac:dyDescent="0.25">
      <c r="A26" s="35"/>
      <c r="B26" s="35"/>
      <c r="C26" s="92">
        <v>3103</v>
      </c>
      <c r="D26" s="32" t="s">
        <v>21</v>
      </c>
      <c r="E26" s="34">
        <f>VLOOKUP(C26,'Cálculos AGOSTO 2022'!$A$8:$J$353,10,0)</f>
        <v>1</v>
      </c>
      <c r="F26" s="93">
        <f>VLOOKUP(C26,'Cálculos AGOSTO 2022'!$L$8:$U$353,10,0)</f>
        <v>1</v>
      </c>
      <c r="G26" s="79"/>
      <c r="H26" s="37"/>
      <c r="I26" s="76">
        <f t="shared" si="0"/>
        <v>0</v>
      </c>
    </row>
    <row r="27" spans="1:9" x14ac:dyDescent="0.25">
      <c r="A27" s="35"/>
      <c r="B27" s="35"/>
      <c r="C27" s="92">
        <v>3201</v>
      </c>
      <c r="D27" s="32" t="s">
        <v>22</v>
      </c>
      <c r="E27" s="34">
        <f>VLOOKUP(C27,'Cálculos AGOSTO 2022'!$A$8:$J$353,10,0)</f>
        <v>1</v>
      </c>
      <c r="F27" s="93">
        <f>VLOOKUP(C27,'Cálculos AGOSTO 2022'!$L$8:$U$353,10,0)</f>
        <v>1</v>
      </c>
      <c r="G27" s="79"/>
      <c r="H27" s="37"/>
      <c r="I27" s="76">
        <f t="shared" si="0"/>
        <v>0</v>
      </c>
    </row>
    <row r="28" spans="1:9" x14ac:dyDescent="0.25">
      <c r="A28" s="35"/>
      <c r="B28" s="35"/>
      <c r="C28" s="92">
        <v>3202</v>
      </c>
      <c r="D28" s="32" t="s">
        <v>23</v>
      </c>
      <c r="E28" s="34">
        <f>VLOOKUP(C28,'Cálculos AGOSTO 2022'!$A$8:$J$353,10,0)</f>
        <v>1</v>
      </c>
      <c r="F28" s="93">
        <f>VLOOKUP(C28,'Cálculos AGOSTO 2022'!$L$8:$U$353,10,0)</f>
        <v>1</v>
      </c>
      <c r="G28" s="79"/>
      <c r="H28" s="37"/>
      <c r="I28" s="76">
        <f t="shared" si="0"/>
        <v>0</v>
      </c>
    </row>
    <row r="29" spans="1:9" x14ac:dyDescent="0.25">
      <c r="A29" s="35"/>
      <c r="B29" s="35"/>
      <c r="C29" s="92">
        <v>3301</v>
      </c>
      <c r="D29" s="32" t="s">
        <v>24</v>
      </c>
      <c r="E29" s="34">
        <f>VLOOKUP(C29,'Cálculos AGOSTO 2022'!$A$8:$J$353,10,0)</f>
        <v>1</v>
      </c>
      <c r="F29" s="93">
        <f>VLOOKUP(C29,'Cálculos AGOSTO 2022'!$L$8:$U$353,10,0)</f>
        <v>1</v>
      </c>
      <c r="G29" s="79"/>
      <c r="H29" s="37"/>
      <c r="I29" s="76">
        <f t="shared" si="0"/>
        <v>0</v>
      </c>
    </row>
    <row r="30" spans="1:9" x14ac:dyDescent="0.25">
      <c r="A30" s="35"/>
      <c r="B30" s="35"/>
      <c r="C30" s="92">
        <v>3302</v>
      </c>
      <c r="D30" s="32" t="s">
        <v>25</v>
      </c>
      <c r="E30" s="34">
        <f>VLOOKUP(C30,'Cálculos AGOSTO 2022'!$A$8:$J$353,10,0)</f>
        <v>1</v>
      </c>
      <c r="F30" s="93">
        <f>VLOOKUP(C30,'Cálculos AGOSTO 2022'!$L$8:$U$353,10,0)</f>
        <v>1</v>
      </c>
      <c r="G30" s="79"/>
      <c r="H30" s="37"/>
      <c r="I30" s="76">
        <f t="shared" si="0"/>
        <v>0</v>
      </c>
    </row>
    <row r="31" spans="1:9" x14ac:dyDescent="0.25">
      <c r="A31" s="35"/>
      <c r="B31" s="35"/>
      <c r="C31" s="92">
        <v>3303</v>
      </c>
      <c r="D31" s="32" t="s">
        <v>26</v>
      </c>
      <c r="E31" s="34">
        <f>VLOOKUP(C31,'Cálculos AGOSTO 2022'!$A$8:$J$353,10,0)</f>
        <v>1</v>
      </c>
      <c r="F31" s="93">
        <f>VLOOKUP(C31,'Cálculos AGOSTO 2022'!$L$8:$U$353,10,0)</f>
        <v>1</v>
      </c>
      <c r="G31" s="79"/>
      <c r="H31" s="37"/>
      <c r="I31" s="76">
        <f t="shared" si="0"/>
        <v>0</v>
      </c>
    </row>
    <row r="32" spans="1:9" x14ac:dyDescent="0.25">
      <c r="A32" s="35"/>
      <c r="B32" s="35"/>
      <c r="C32" s="92">
        <v>3304</v>
      </c>
      <c r="D32" s="32" t="s">
        <v>27</v>
      </c>
      <c r="E32" s="34">
        <f>VLOOKUP(C32,'Cálculos AGOSTO 2022'!$A$8:$J$353,10,0)</f>
        <v>1</v>
      </c>
      <c r="F32" s="93">
        <f>VLOOKUP(C32,'Cálculos AGOSTO 2022'!$L$8:$U$353,10,0)</f>
        <v>1</v>
      </c>
      <c r="G32" s="79"/>
      <c r="H32" s="37"/>
      <c r="I32" s="76">
        <f t="shared" si="0"/>
        <v>0</v>
      </c>
    </row>
    <row r="33" spans="1:9" x14ac:dyDescent="0.25">
      <c r="A33" s="35"/>
      <c r="B33" s="35"/>
      <c r="C33" s="92">
        <v>4101</v>
      </c>
      <c r="D33" s="32" t="s">
        <v>28</v>
      </c>
      <c r="E33" s="34">
        <f>VLOOKUP(C33,'Cálculos AGOSTO 2022'!$A$8:$J$353,10,0)</f>
        <v>3</v>
      </c>
      <c r="F33" s="93">
        <f>VLOOKUP(C33,'Cálculos AGOSTO 2022'!$L$8:$U$353,10,0)</f>
        <v>3</v>
      </c>
      <c r="G33" s="79"/>
      <c r="H33" s="37"/>
      <c r="I33" s="76">
        <f t="shared" si="0"/>
        <v>0</v>
      </c>
    </row>
    <row r="34" spans="1:9" x14ac:dyDescent="0.25">
      <c r="A34" s="35"/>
      <c r="B34" s="35"/>
      <c r="C34" s="92">
        <v>4102</v>
      </c>
      <c r="D34" s="32" t="s">
        <v>29</v>
      </c>
      <c r="E34" s="34">
        <f>VLOOKUP(C34,'Cálculos AGOSTO 2022'!$A$8:$J$353,10,0)</f>
        <v>3</v>
      </c>
      <c r="F34" s="93">
        <f>VLOOKUP(C34,'Cálculos AGOSTO 2022'!$L$8:$U$353,10,0)</f>
        <v>3</v>
      </c>
      <c r="G34" s="79"/>
      <c r="H34" s="37"/>
      <c r="I34" s="76">
        <f t="shared" si="0"/>
        <v>0</v>
      </c>
    </row>
    <row r="35" spans="1:9" x14ac:dyDescent="0.25">
      <c r="A35" s="35"/>
      <c r="B35" s="35"/>
      <c r="C35" s="92">
        <v>4103</v>
      </c>
      <c r="D35" s="32" t="s">
        <v>30</v>
      </c>
      <c r="E35" s="34">
        <f>VLOOKUP(C35,'Cálculos AGOSTO 2022'!$A$8:$J$353,10,0)</f>
        <v>1</v>
      </c>
      <c r="F35" s="93">
        <f>VLOOKUP(C35,'Cálculos AGOSTO 2022'!$L$8:$U$353,10,0)</f>
        <v>1</v>
      </c>
      <c r="G35" s="79"/>
      <c r="H35" s="37"/>
      <c r="I35" s="76">
        <f t="shared" si="0"/>
        <v>0</v>
      </c>
    </row>
    <row r="36" spans="1:9" x14ac:dyDescent="0.25">
      <c r="A36" s="35"/>
      <c r="B36" s="35"/>
      <c r="C36" s="92">
        <v>4104</v>
      </c>
      <c r="D36" s="32" t="s">
        <v>31</v>
      </c>
      <c r="E36" s="34">
        <f>VLOOKUP(C36,'Cálculos AGOSTO 2022'!$A$8:$J$353,10,0)</f>
        <v>1</v>
      </c>
      <c r="F36" s="93">
        <f>VLOOKUP(C36,'Cálculos AGOSTO 2022'!$L$8:$U$353,10,0)</f>
        <v>1</v>
      </c>
      <c r="G36" s="79"/>
      <c r="H36" s="37"/>
      <c r="I36" s="76">
        <f t="shared" si="0"/>
        <v>0</v>
      </c>
    </row>
    <row r="37" spans="1:9" x14ac:dyDescent="0.25">
      <c r="A37" s="35"/>
      <c r="B37" s="35"/>
      <c r="C37" s="92">
        <v>4105</v>
      </c>
      <c r="D37" s="32" t="s">
        <v>32</v>
      </c>
      <c r="E37" s="34">
        <f>VLOOKUP(C37,'Cálculos AGOSTO 2022'!$A$8:$J$353,10,0)</f>
        <v>1</v>
      </c>
      <c r="F37" s="93">
        <f>VLOOKUP(C37,'Cálculos AGOSTO 2022'!$L$8:$U$353,10,0)</f>
        <v>1</v>
      </c>
      <c r="G37" s="79"/>
      <c r="H37" s="37"/>
      <c r="I37" s="76">
        <f t="shared" si="0"/>
        <v>0</v>
      </c>
    </row>
    <row r="38" spans="1:9" x14ac:dyDescent="0.25">
      <c r="A38" s="35"/>
      <c r="B38" s="35"/>
      <c r="C38" s="92">
        <v>4106</v>
      </c>
      <c r="D38" s="32" t="s">
        <v>33</v>
      </c>
      <c r="E38" s="34">
        <f>VLOOKUP(C38,'Cálculos AGOSTO 2022'!$A$8:$J$353,10,0)</f>
        <v>1</v>
      </c>
      <c r="F38" s="93">
        <f>VLOOKUP(C38,'Cálculos AGOSTO 2022'!$L$8:$U$353,10,0)</f>
        <v>1</v>
      </c>
      <c r="G38" s="79"/>
      <c r="H38" s="37"/>
      <c r="I38" s="76">
        <f t="shared" si="0"/>
        <v>0</v>
      </c>
    </row>
    <row r="39" spans="1:9" x14ac:dyDescent="0.25">
      <c r="A39" s="35"/>
      <c r="B39" s="35"/>
      <c r="C39" s="92">
        <v>4201</v>
      </c>
      <c r="D39" s="32" t="s">
        <v>34</v>
      </c>
      <c r="E39" s="34">
        <f>VLOOKUP(C39,'Cálculos AGOSTO 2022'!$A$8:$J$353,10,0)</f>
        <v>1</v>
      </c>
      <c r="F39" s="93">
        <f>VLOOKUP(C39,'Cálculos AGOSTO 2022'!$L$8:$U$353,10,0)</f>
        <v>1</v>
      </c>
      <c r="G39" s="79"/>
      <c r="H39" s="37"/>
      <c r="I39" s="76">
        <f t="shared" si="0"/>
        <v>0</v>
      </c>
    </row>
    <row r="40" spans="1:9" x14ac:dyDescent="0.25">
      <c r="A40" s="35"/>
      <c r="B40" s="35"/>
      <c r="C40" s="92">
        <v>4202</v>
      </c>
      <c r="D40" s="32" t="s">
        <v>35</v>
      </c>
      <c r="E40" s="34">
        <f>VLOOKUP(C40,'Cálculos AGOSTO 2022'!$A$8:$J$353,10,0)</f>
        <v>1</v>
      </c>
      <c r="F40" s="93">
        <f>VLOOKUP(C40,'Cálculos AGOSTO 2022'!$L$8:$U$353,10,0)</f>
        <v>1</v>
      </c>
      <c r="G40" s="79"/>
      <c r="H40" s="37"/>
      <c r="I40" s="76">
        <f t="shared" si="0"/>
        <v>0</v>
      </c>
    </row>
    <row r="41" spans="1:9" x14ac:dyDescent="0.25">
      <c r="A41" s="35"/>
      <c r="B41" s="35"/>
      <c r="C41" s="92">
        <v>4203</v>
      </c>
      <c r="D41" s="32" t="s">
        <v>36</v>
      </c>
      <c r="E41" s="34">
        <f>VLOOKUP(C41,'Cálculos AGOSTO 2022'!$A$8:$J$353,10,0)</f>
        <v>1</v>
      </c>
      <c r="F41" s="93">
        <f>VLOOKUP(C41,'Cálculos AGOSTO 2022'!$L$8:$U$353,10,0)</f>
        <v>1</v>
      </c>
      <c r="G41" s="79"/>
      <c r="H41" s="37"/>
      <c r="I41" s="76">
        <f t="shared" si="0"/>
        <v>0</v>
      </c>
    </row>
    <row r="42" spans="1:9" x14ac:dyDescent="0.25">
      <c r="A42" s="35"/>
      <c r="B42" s="35"/>
      <c r="C42" s="92">
        <v>4204</v>
      </c>
      <c r="D42" s="32" t="s">
        <v>37</v>
      </c>
      <c r="E42" s="34">
        <f>VLOOKUP(C42,'Cálculos AGOSTO 2022'!$A$8:$J$353,10,0)</f>
        <v>1</v>
      </c>
      <c r="F42" s="93">
        <f>VLOOKUP(C42,'Cálculos AGOSTO 2022'!$L$8:$U$353,10,0)</f>
        <v>1</v>
      </c>
      <c r="G42" s="79"/>
      <c r="H42" s="37"/>
      <c r="I42" s="76">
        <f t="shared" si="0"/>
        <v>0</v>
      </c>
    </row>
    <row r="43" spans="1:9" x14ac:dyDescent="0.25">
      <c r="A43" s="35"/>
      <c r="B43" s="35"/>
      <c r="C43" s="92">
        <v>4301</v>
      </c>
      <c r="D43" s="32" t="s">
        <v>38</v>
      </c>
      <c r="E43" s="34">
        <f>VLOOKUP(C43,'Cálculos AGOSTO 2022'!$A$8:$J$353,10,0)</f>
        <v>2</v>
      </c>
      <c r="F43" s="93">
        <f>VLOOKUP(C43,'Cálculos AGOSTO 2022'!$L$8:$U$353,10,0)</f>
        <v>2</v>
      </c>
      <c r="G43" s="79"/>
      <c r="H43" s="37"/>
      <c r="I43" s="76">
        <f t="shared" si="0"/>
        <v>0</v>
      </c>
    </row>
    <row r="44" spans="1:9" x14ac:dyDescent="0.25">
      <c r="A44" s="35"/>
      <c r="B44" s="35"/>
      <c r="C44" s="92">
        <v>4302</v>
      </c>
      <c r="D44" s="32" t="s">
        <v>39</v>
      </c>
      <c r="E44" s="34">
        <f>VLOOKUP(C44,'Cálculos AGOSTO 2022'!$A$8:$J$353,10,0)</f>
        <v>1</v>
      </c>
      <c r="F44" s="93">
        <f>VLOOKUP(C44,'Cálculos AGOSTO 2022'!$L$8:$U$353,10,0)</f>
        <v>1</v>
      </c>
      <c r="G44" s="79"/>
      <c r="H44" s="37"/>
      <c r="I44" s="76">
        <f t="shared" si="0"/>
        <v>0</v>
      </c>
    </row>
    <row r="45" spans="1:9" x14ac:dyDescent="0.25">
      <c r="A45" s="35"/>
      <c r="B45" s="35"/>
      <c r="C45" s="92">
        <v>4303</v>
      </c>
      <c r="D45" s="32" t="s">
        <v>40</v>
      </c>
      <c r="E45" s="34">
        <f>VLOOKUP(C45,'Cálculos AGOSTO 2022'!$A$8:$J$353,10,0)</f>
        <v>1</v>
      </c>
      <c r="F45" s="93">
        <f>VLOOKUP(C45,'Cálculos AGOSTO 2022'!$L$8:$U$353,10,0)</f>
        <v>1</v>
      </c>
      <c r="G45" s="79"/>
      <c r="H45" s="37"/>
      <c r="I45" s="76">
        <f t="shared" si="0"/>
        <v>0</v>
      </c>
    </row>
    <row r="46" spans="1:9" x14ac:dyDescent="0.25">
      <c r="A46" s="35"/>
      <c r="B46" s="35"/>
      <c r="C46" s="92">
        <v>4304</v>
      </c>
      <c r="D46" s="32" t="s">
        <v>41</v>
      </c>
      <c r="E46" s="34">
        <f>VLOOKUP(C46,'Cálculos AGOSTO 2022'!$A$8:$J$353,10,0)</f>
        <v>1</v>
      </c>
      <c r="F46" s="93">
        <f>VLOOKUP(C46,'Cálculos AGOSTO 2022'!$L$8:$U$353,10,0)</f>
        <v>1</v>
      </c>
      <c r="G46" s="79"/>
      <c r="H46" s="37"/>
      <c r="I46" s="76">
        <f t="shared" si="0"/>
        <v>0</v>
      </c>
    </row>
    <row r="47" spans="1:9" x14ac:dyDescent="0.25">
      <c r="A47" s="35"/>
      <c r="B47" s="35"/>
      <c r="C47" s="92">
        <v>4305</v>
      </c>
      <c r="D47" s="32" t="s">
        <v>42</v>
      </c>
      <c r="E47" s="34">
        <f>VLOOKUP(C47,'Cálculos AGOSTO 2022'!$A$8:$J$353,10,0)</f>
        <v>1</v>
      </c>
      <c r="F47" s="93">
        <f>VLOOKUP(C47,'Cálculos AGOSTO 2022'!$L$8:$U$353,10,0)</f>
        <v>1</v>
      </c>
      <c r="G47" s="79"/>
      <c r="H47" s="37"/>
      <c r="I47" s="76">
        <f t="shared" si="0"/>
        <v>0</v>
      </c>
    </row>
    <row r="48" spans="1:9" x14ac:dyDescent="0.25">
      <c r="A48" s="35"/>
      <c r="B48" s="35"/>
      <c r="C48" s="92">
        <v>5101</v>
      </c>
      <c r="D48" s="32" t="s">
        <v>43</v>
      </c>
      <c r="E48" s="34">
        <f>VLOOKUP(C48,'Cálculos AGOSTO 2022'!$A$8:$J$353,10,0)</f>
        <v>4</v>
      </c>
      <c r="F48" s="93">
        <f>VLOOKUP(C48,'Cálculos AGOSTO 2022'!$L$8:$U$353,10,0)</f>
        <v>4</v>
      </c>
      <c r="G48" s="79"/>
      <c r="H48" s="37"/>
      <c r="I48" s="76">
        <f t="shared" si="0"/>
        <v>0</v>
      </c>
    </row>
    <row r="49" spans="1:9" x14ac:dyDescent="0.25">
      <c r="A49" s="35"/>
      <c r="B49" s="35"/>
      <c r="C49" s="92">
        <v>5102</v>
      </c>
      <c r="D49" s="32" t="s">
        <v>44</v>
      </c>
      <c r="E49" s="34">
        <f>VLOOKUP(C49,'Cálculos AGOSTO 2022'!$A$8:$J$353,10,0)</f>
        <v>1</v>
      </c>
      <c r="F49" s="93">
        <f>VLOOKUP(C49,'Cálculos AGOSTO 2022'!$L$8:$U$353,10,0)</f>
        <v>1</v>
      </c>
      <c r="G49" s="79"/>
      <c r="H49" s="37"/>
      <c r="I49" s="76">
        <f t="shared" si="0"/>
        <v>0</v>
      </c>
    </row>
    <row r="50" spans="1:9" x14ac:dyDescent="0.25">
      <c r="A50" s="35"/>
      <c r="B50" s="35"/>
      <c r="C50" s="92">
        <v>5103</v>
      </c>
      <c r="D50" s="32" t="s">
        <v>45</v>
      </c>
      <c r="E50" s="34">
        <f>VLOOKUP(C50,'Cálculos AGOSTO 2022'!$A$8:$J$353,10,0)</f>
        <v>1</v>
      </c>
      <c r="F50" s="93">
        <f>VLOOKUP(C50,'Cálculos AGOSTO 2022'!$L$8:$U$353,10,0)</f>
        <v>2</v>
      </c>
      <c r="G50" s="79"/>
      <c r="H50" s="37"/>
      <c r="I50" s="76">
        <f t="shared" si="0"/>
        <v>-1</v>
      </c>
    </row>
    <row r="51" spans="1:9" x14ac:dyDescent="0.25">
      <c r="A51" s="35"/>
      <c r="B51" s="35"/>
      <c r="C51" s="92">
        <v>5104</v>
      </c>
      <c r="D51" s="32" t="s">
        <v>46</v>
      </c>
      <c r="E51" s="34">
        <f>VLOOKUP(C51,'Cálculos AGOSTO 2022'!$A$8:$J$353,10,0)</f>
        <v>1</v>
      </c>
      <c r="F51" s="93">
        <f>VLOOKUP(C51,'Cálculos AGOSTO 2022'!$L$8:$U$353,10,0)</f>
        <v>1</v>
      </c>
      <c r="G51" s="79"/>
      <c r="H51" s="37"/>
      <c r="I51" s="76">
        <f t="shared" si="0"/>
        <v>0</v>
      </c>
    </row>
    <row r="52" spans="1:9" x14ac:dyDescent="0.25">
      <c r="A52" s="35"/>
      <c r="B52" s="35"/>
      <c r="C52" s="92">
        <v>5105</v>
      </c>
      <c r="D52" s="32" t="s">
        <v>47</v>
      </c>
      <c r="E52" s="34">
        <f>VLOOKUP(C52,'Cálculos AGOSTO 2022'!$A$8:$J$353,10,0)</f>
        <v>1</v>
      </c>
      <c r="F52" s="93">
        <f>VLOOKUP(C52,'Cálculos AGOSTO 2022'!$L$8:$U$353,10,0)</f>
        <v>1</v>
      </c>
      <c r="G52" s="79"/>
      <c r="H52" s="37"/>
      <c r="I52" s="76">
        <f t="shared" si="0"/>
        <v>0</v>
      </c>
    </row>
    <row r="53" spans="1:9" x14ac:dyDescent="0.25">
      <c r="A53" s="35"/>
      <c r="B53" s="35"/>
      <c r="C53" s="92">
        <v>5107</v>
      </c>
      <c r="D53" s="32" t="s">
        <v>48</v>
      </c>
      <c r="E53" s="34">
        <f>VLOOKUP(C53,'Cálculos AGOSTO 2022'!$A$8:$J$353,10,0)</f>
        <v>1</v>
      </c>
      <c r="F53" s="93">
        <f>VLOOKUP(C53,'Cálculos AGOSTO 2022'!$L$8:$U$353,10,0)</f>
        <v>2</v>
      </c>
      <c r="G53" s="79"/>
      <c r="H53" s="37"/>
      <c r="I53" s="76">
        <f t="shared" si="0"/>
        <v>-1</v>
      </c>
    </row>
    <row r="54" spans="1:9" x14ac:dyDescent="0.25">
      <c r="A54" s="35"/>
      <c r="B54" s="35"/>
      <c r="C54" s="92">
        <v>5109</v>
      </c>
      <c r="D54" s="32" t="s">
        <v>49</v>
      </c>
      <c r="E54" s="34">
        <f>VLOOKUP(C54,'Cálculos AGOSTO 2022'!$A$8:$J$353,10,0)</f>
        <v>4</v>
      </c>
      <c r="F54" s="93">
        <f>VLOOKUP(C54,'Cálculos AGOSTO 2022'!$L$8:$U$353,10,0)</f>
        <v>3</v>
      </c>
      <c r="G54" s="79"/>
      <c r="H54" s="37"/>
      <c r="I54" s="76">
        <f t="shared" si="0"/>
        <v>1</v>
      </c>
    </row>
    <row r="55" spans="1:9" x14ac:dyDescent="0.25">
      <c r="A55" s="35"/>
      <c r="B55" s="35"/>
      <c r="C55" s="92">
        <v>5201</v>
      </c>
      <c r="D55" s="32" t="s">
        <v>50</v>
      </c>
      <c r="E55" s="34">
        <f>VLOOKUP(C55,'Cálculos AGOSTO 2022'!$A$8:$J$353,10,0)</f>
        <v>1</v>
      </c>
      <c r="F55" s="93">
        <f>VLOOKUP(C55,'Cálculos AGOSTO 2022'!$L$8:$U$353,10,0)</f>
        <v>2</v>
      </c>
      <c r="G55" s="79"/>
      <c r="H55" s="37"/>
      <c r="I55" s="76">
        <f t="shared" si="0"/>
        <v>-1</v>
      </c>
    </row>
    <row r="56" spans="1:9" x14ac:dyDescent="0.25">
      <c r="A56" s="35"/>
      <c r="B56" s="35"/>
      <c r="C56" s="92">
        <v>5301</v>
      </c>
      <c r="D56" s="32" t="s">
        <v>51</v>
      </c>
      <c r="E56" s="34">
        <f>VLOOKUP(C56,'Cálculos AGOSTO 2022'!$A$8:$J$353,10,0)</f>
        <v>2</v>
      </c>
      <c r="F56" s="93">
        <f>VLOOKUP(C56,'Cálculos AGOSTO 2022'!$L$8:$U$353,10,0)</f>
        <v>2</v>
      </c>
      <c r="G56" s="79"/>
      <c r="H56" s="37"/>
      <c r="I56" s="76">
        <f t="shared" si="0"/>
        <v>0</v>
      </c>
    </row>
    <row r="57" spans="1:9" x14ac:dyDescent="0.25">
      <c r="A57" s="35"/>
      <c r="B57" s="35"/>
      <c r="C57" s="92">
        <v>5302</v>
      </c>
      <c r="D57" s="32" t="s">
        <v>52</v>
      </c>
      <c r="E57" s="34">
        <f>VLOOKUP(C57,'Cálculos AGOSTO 2022'!$A$8:$J$353,10,0)</f>
        <v>1</v>
      </c>
      <c r="F57" s="93">
        <f>VLOOKUP(C57,'Cálculos AGOSTO 2022'!$L$8:$U$353,10,0)</f>
        <v>1</v>
      </c>
      <c r="G57" s="79"/>
      <c r="H57" s="37"/>
      <c r="I57" s="76">
        <f t="shared" si="0"/>
        <v>0</v>
      </c>
    </row>
    <row r="58" spans="1:9" x14ac:dyDescent="0.25">
      <c r="A58" s="35"/>
      <c r="B58" s="35"/>
      <c r="C58" s="92">
        <v>5303</v>
      </c>
      <c r="D58" s="32" t="s">
        <v>53</v>
      </c>
      <c r="E58" s="34">
        <f>VLOOKUP(C58,'Cálculos AGOSTO 2022'!$A$8:$J$353,10,0)</f>
        <v>1</v>
      </c>
      <c r="F58" s="93">
        <f>VLOOKUP(C58,'Cálculos AGOSTO 2022'!$L$8:$U$353,10,0)</f>
        <v>1</v>
      </c>
      <c r="G58" s="79"/>
      <c r="H58" s="37"/>
      <c r="I58" s="76">
        <f t="shared" si="0"/>
        <v>0</v>
      </c>
    </row>
    <row r="59" spans="1:9" x14ac:dyDescent="0.25">
      <c r="A59" s="35"/>
      <c r="B59" s="35"/>
      <c r="C59" s="92">
        <v>5304</v>
      </c>
      <c r="D59" s="32" t="s">
        <v>54</v>
      </c>
      <c r="E59" s="34">
        <f>VLOOKUP(C59,'Cálculos AGOSTO 2022'!$A$8:$J$353,10,0)</f>
        <v>1</v>
      </c>
      <c r="F59" s="93">
        <f>VLOOKUP(C59,'Cálculos AGOSTO 2022'!$L$8:$U$353,10,0)</f>
        <v>1</v>
      </c>
      <c r="G59" s="79"/>
      <c r="H59" s="37"/>
      <c r="I59" s="76">
        <f t="shared" si="0"/>
        <v>0</v>
      </c>
    </row>
    <row r="60" spans="1:9" x14ac:dyDescent="0.25">
      <c r="A60" s="35"/>
      <c r="B60" s="35"/>
      <c r="C60" s="92">
        <v>5401</v>
      </c>
      <c r="D60" s="32" t="s">
        <v>55</v>
      </c>
      <c r="E60" s="34">
        <f>VLOOKUP(C60,'Cálculos AGOSTO 2022'!$A$8:$J$353,10,0)</f>
        <v>1</v>
      </c>
      <c r="F60" s="93">
        <f>VLOOKUP(C60,'Cálculos AGOSTO 2022'!$L$8:$U$353,10,0)</f>
        <v>1</v>
      </c>
      <c r="G60" s="79"/>
      <c r="H60" s="37"/>
      <c r="I60" s="76">
        <f t="shared" si="0"/>
        <v>0</v>
      </c>
    </row>
    <row r="61" spans="1:9" x14ac:dyDescent="0.25">
      <c r="A61" s="35"/>
      <c r="B61" s="35"/>
      <c r="C61" s="92">
        <v>5402</v>
      </c>
      <c r="D61" s="32" t="s">
        <v>56</v>
      </c>
      <c r="E61" s="34">
        <f>VLOOKUP(C61,'Cálculos AGOSTO 2022'!$A$8:$J$353,10,0)</f>
        <v>1</v>
      </c>
      <c r="F61" s="93">
        <f>VLOOKUP(C61,'Cálculos AGOSTO 2022'!$L$8:$U$353,10,0)</f>
        <v>1</v>
      </c>
      <c r="G61" s="79"/>
      <c r="H61" s="37"/>
      <c r="I61" s="76">
        <f t="shared" si="0"/>
        <v>0</v>
      </c>
    </row>
    <row r="62" spans="1:9" x14ac:dyDescent="0.25">
      <c r="A62" s="35"/>
      <c r="B62" s="35"/>
      <c r="C62" s="92">
        <v>5403</v>
      </c>
      <c r="D62" s="32" t="s">
        <v>57</v>
      </c>
      <c r="E62" s="34">
        <f>VLOOKUP(C62,'Cálculos AGOSTO 2022'!$A$8:$J$353,10,0)</f>
        <v>1</v>
      </c>
      <c r="F62" s="93">
        <f>VLOOKUP(C62,'Cálculos AGOSTO 2022'!$L$8:$U$353,10,0)</f>
        <v>1</v>
      </c>
      <c r="G62" s="79"/>
      <c r="H62" s="37"/>
      <c r="I62" s="76">
        <f t="shared" si="0"/>
        <v>0</v>
      </c>
    </row>
    <row r="63" spans="1:9" x14ac:dyDescent="0.25">
      <c r="A63" s="35"/>
      <c r="B63" s="35"/>
      <c r="C63" s="92">
        <v>5404</v>
      </c>
      <c r="D63" s="32" t="s">
        <v>58</v>
      </c>
      <c r="E63" s="34">
        <f>VLOOKUP(C63,'Cálculos AGOSTO 2022'!$A$8:$J$353,10,0)</f>
        <v>1</v>
      </c>
      <c r="F63" s="93">
        <f>VLOOKUP(C63,'Cálculos AGOSTO 2022'!$L$8:$U$353,10,0)</f>
        <v>1</v>
      </c>
      <c r="G63" s="79"/>
      <c r="H63" s="37"/>
      <c r="I63" s="76">
        <f t="shared" si="0"/>
        <v>0</v>
      </c>
    </row>
    <row r="64" spans="1:9" x14ac:dyDescent="0.25">
      <c r="A64" s="35"/>
      <c r="B64" s="35"/>
      <c r="C64" s="92">
        <v>5405</v>
      </c>
      <c r="D64" s="32" t="s">
        <v>59</v>
      </c>
      <c r="E64" s="34">
        <f>VLOOKUP(C64,'Cálculos AGOSTO 2022'!$A$8:$J$353,10,0)</f>
        <v>1</v>
      </c>
      <c r="F64" s="93">
        <f>VLOOKUP(C64,'Cálculos AGOSTO 2022'!$L$8:$U$353,10,0)</f>
        <v>2</v>
      </c>
      <c r="G64" s="79"/>
      <c r="H64" s="37"/>
      <c r="I64" s="76">
        <f t="shared" si="0"/>
        <v>-1</v>
      </c>
    </row>
    <row r="65" spans="1:9" x14ac:dyDescent="0.25">
      <c r="A65" s="35"/>
      <c r="B65" s="35"/>
      <c r="C65" s="92">
        <v>5501</v>
      </c>
      <c r="D65" s="32" t="s">
        <v>60</v>
      </c>
      <c r="E65" s="34">
        <f>VLOOKUP(C65,'Cálculos AGOSTO 2022'!$A$8:$J$353,10,0)</f>
        <v>2</v>
      </c>
      <c r="F65" s="93">
        <f>VLOOKUP(C65,'Cálculos AGOSTO 2022'!$L$8:$U$353,10,0)</f>
        <v>2</v>
      </c>
      <c r="G65" s="79"/>
      <c r="H65" s="37"/>
      <c r="I65" s="76">
        <f t="shared" si="0"/>
        <v>0</v>
      </c>
    </row>
    <row r="66" spans="1:9" x14ac:dyDescent="0.25">
      <c r="A66" s="35"/>
      <c r="B66" s="35"/>
      <c r="C66" s="92">
        <v>5502</v>
      </c>
      <c r="D66" s="32" t="s">
        <v>61</v>
      </c>
      <c r="E66" s="34">
        <f>VLOOKUP(C66,'Cálculos AGOSTO 2022'!$A$8:$J$353,10,0)</f>
        <v>1</v>
      </c>
      <c r="F66" s="93">
        <f>VLOOKUP(C66,'Cálculos AGOSTO 2022'!$L$8:$U$353,10,0)</f>
        <v>1</v>
      </c>
      <c r="G66" s="79"/>
      <c r="H66" s="37"/>
      <c r="I66" s="76">
        <f t="shared" si="0"/>
        <v>0</v>
      </c>
    </row>
    <row r="67" spans="1:9" x14ac:dyDescent="0.25">
      <c r="A67" s="35"/>
      <c r="B67" s="35"/>
      <c r="C67" s="92">
        <v>5503</v>
      </c>
      <c r="D67" s="32" t="s">
        <v>62</v>
      </c>
      <c r="E67" s="34">
        <f>VLOOKUP(C67,'Cálculos AGOSTO 2022'!$A$8:$J$353,10,0)</f>
        <v>1</v>
      </c>
      <c r="F67" s="93">
        <f>VLOOKUP(C67,'Cálculos AGOSTO 2022'!$L$8:$U$353,10,0)</f>
        <v>1</v>
      </c>
      <c r="G67" s="79"/>
      <c r="H67" s="37"/>
      <c r="I67" s="76">
        <f t="shared" si="0"/>
        <v>0</v>
      </c>
    </row>
    <row r="68" spans="1:9" x14ac:dyDescent="0.25">
      <c r="A68" s="35"/>
      <c r="B68" s="35"/>
      <c r="C68" s="92">
        <v>5504</v>
      </c>
      <c r="D68" s="32" t="s">
        <v>63</v>
      </c>
      <c r="E68" s="34">
        <f>VLOOKUP(C68,'Cálculos AGOSTO 2022'!$A$8:$J$353,10,0)</f>
        <v>1</v>
      </c>
      <c r="F68" s="93">
        <f>VLOOKUP(C68,'Cálculos AGOSTO 2022'!$L$8:$U$353,10,0)</f>
        <v>1</v>
      </c>
      <c r="G68" s="79"/>
      <c r="H68" s="37"/>
      <c r="I68" s="76">
        <f t="shared" si="0"/>
        <v>0</v>
      </c>
    </row>
    <row r="69" spans="1:9" x14ac:dyDescent="0.25">
      <c r="A69" s="35"/>
      <c r="B69" s="35"/>
      <c r="C69" s="92">
        <v>5506</v>
      </c>
      <c r="D69" s="32" t="s">
        <v>64</v>
      </c>
      <c r="E69" s="34">
        <f>VLOOKUP(C69,'Cálculos AGOSTO 2022'!$A$8:$J$353,10,0)</f>
        <v>1</v>
      </c>
      <c r="F69" s="93">
        <f>VLOOKUP(C69,'Cálculos AGOSTO 2022'!$L$8:$U$353,10,0)</f>
        <v>1</v>
      </c>
      <c r="G69" s="79"/>
      <c r="H69" s="37"/>
      <c r="I69" s="76">
        <f t="shared" si="0"/>
        <v>0</v>
      </c>
    </row>
    <row r="70" spans="1:9" x14ac:dyDescent="0.25">
      <c r="A70" s="35"/>
      <c r="B70" s="35"/>
      <c r="C70" s="92">
        <v>5601</v>
      </c>
      <c r="D70" s="32" t="s">
        <v>65</v>
      </c>
      <c r="E70" s="34">
        <f>VLOOKUP(C70,'Cálculos AGOSTO 2022'!$A$8:$J$353,10,0)</f>
        <v>2</v>
      </c>
      <c r="F70" s="93">
        <f>VLOOKUP(C70,'Cálculos AGOSTO 2022'!$L$8:$U$353,10,0)</f>
        <v>2</v>
      </c>
      <c r="G70" s="79"/>
      <c r="H70" s="37"/>
      <c r="I70" s="76">
        <f t="shared" si="0"/>
        <v>0</v>
      </c>
    </row>
    <row r="71" spans="1:9" x14ac:dyDescent="0.25">
      <c r="A71" s="35"/>
      <c r="B71" s="35"/>
      <c r="C71" s="92">
        <v>5602</v>
      </c>
      <c r="D71" s="32" t="s">
        <v>66</v>
      </c>
      <c r="E71" s="34">
        <f>VLOOKUP(C71,'Cálculos AGOSTO 2022'!$A$8:$J$353,10,0)</f>
        <v>1</v>
      </c>
      <c r="F71" s="93">
        <f>VLOOKUP(C71,'Cálculos AGOSTO 2022'!$L$8:$U$353,10,0)</f>
        <v>1</v>
      </c>
      <c r="G71" s="79"/>
      <c r="H71" s="37"/>
      <c r="I71" s="76">
        <f t="shared" si="0"/>
        <v>0</v>
      </c>
    </row>
    <row r="72" spans="1:9" x14ac:dyDescent="0.25">
      <c r="A72" s="35"/>
      <c r="B72" s="35"/>
      <c r="C72" s="92">
        <v>5603</v>
      </c>
      <c r="D72" s="32" t="s">
        <v>67</v>
      </c>
      <c r="E72" s="34">
        <f>VLOOKUP(C72,'Cálculos AGOSTO 2022'!$A$8:$J$353,10,0)</f>
        <v>1</v>
      </c>
      <c r="F72" s="93">
        <f>VLOOKUP(C72,'Cálculos AGOSTO 2022'!$L$8:$U$353,10,0)</f>
        <v>2</v>
      </c>
      <c r="G72" s="79"/>
      <c r="H72" s="37"/>
      <c r="I72" s="76">
        <f t="shared" si="0"/>
        <v>-1</v>
      </c>
    </row>
    <row r="73" spans="1:9" x14ac:dyDescent="0.25">
      <c r="A73" s="35"/>
      <c r="B73" s="35"/>
      <c r="C73" s="92">
        <v>5604</v>
      </c>
      <c r="D73" s="32" t="s">
        <v>68</v>
      </c>
      <c r="E73" s="34">
        <f>VLOOKUP(C73,'Cálculos AGOSTO 2022'!$A$8:$J$353,10,0)</f>
        <v>1</v>
      </c>
      <c r="F73" s="93">
        <f>VLOOKUP(C73,'Cálculos AGOSTO 2022'!$L$8:$U$353,10,0)</f>
        <v>2</v>
      </c>
      <c r="G73" s="79"/>
      <c r="H73" s="37"/>
      <c r="I73" s="76">
        <f t="shared" ref="I73:I136" si="1">E73-F73</f>
        <v>-1</v>
      </c>
    </row>
    <row r="74" spans="1:9" x14ac:dyDescent="0.25">
      <c r="A74" s="35"/>
      <c r="B74" s="35"/>
      <c r="C74" s="92">
        <v>5605</v>
      </c>
      <c r="D74" s="32" t="s">
        <v>69</v>
      </c>
      <c r="E74" s="34">
        <f>VLOOKUP(C74,'Cálculos AGOSTO 2022'!$A$8:$J$353,10,0)</f>
        <v>1</v>
      </c>
      <c r="F74" s="93">
        <f>VLOOKUP(C74,'Cálculos AGOSTO 2022'!$L$8:$U$353,10,0)</f>
        <v>2</v>
      </c>
      <c r="G74" s="79"/>
      <c r="H74" s="37"/>
      <c r="I74" s="76">
        <f t="shared" si="1"/>
        <v>-1</v>
      </c>
    </row>
    <row r="75" spans="1:9" x14ac:dyDescent="0.25">
      <c r="A75" s="35"/>
      <c r="B75" s="35"/>
      <c r="C75" s="92">
        <v>5606</v>
      </c>
      <c r="D75" s="32" t="s">
        <v>70</v>
      </c>
      <c r="E75" s="34">
        <f>VLOOKUP(C75,'Cálculos AGOSTO 2022'!$A$8:$J$353,10,0)</f>
        <v>1</v>
      </c>
      <c r="F75" s="93">
        <f>VLOOKUP(C75,'Cálculos AGOSTO 2022'!$L$8:$U$353,10,0)</f>
        <v>2</v>
      </c>
      <c r="G75" s="79"/>
      <c r="H75" s="37"/>
      <c r="I75" s="76">
        <f t="shared" si="1"/>
        <v>-1</v>
      </c>
    </row>
    <row r="76" spans="1:9" x14ac:dyDescent="0.25">
      <c r="A76" s="35"/>
      <c r="B76" s="35"/>
      <c r="C76" s="92">
        <v>5701</v>
      </c>
      <c r="D76" s="32" t="s">
        <v>71</v>
      </c>
      <c r="E76" s="34">
        <f>VLOOKUP(C76,'Cálculos AGOSTO 2022'!$A$8:$J$353,10,0)</f>
        <v>2</v>
      </c>
      <c r="F76" s="93">
        <f>VLOOKUP(C76,'Cálculos AGOSTO 2022'!$L$8:$U$353,10,0)</f>
        <v>2</v>
      </c>
      <c r="G76" s="79"/>
      <c r="H76" s="37"/>
      <c r="I76" s="76">
        <f t="shared" si="1"/>
        <v>0</v>
      </c>
    </row>
    <row r="77" spans="1:9" x14ac:dyDescent="0.25">
      <c r="A77" s="35"/>
      <c r="B77" s="35"/>
      <c r="C77" s="92">
        <v>5702</v>
      </c>
      <c r="D77" s="32" t="s">
        <v>72</v>
      </c>
      <c r="E77" s="34">
        <f>VLOOKUP(C77,'Cálculos AGOSTO 2022'!$A$8:$J$353,10,0)</f>
        <v>1</v>
      </c>
      <c r="F77" s="93">
        <f>VLOOKUP(C77,'Cálculos AGOSTO 2022'!$L$8:$U$353,10,0)</f>
        <v>1</v>
      </c>
      <c r="G77" s="79"/>
      <c r="H77" s="37"/>
      <c r="I77" s="76">
        <f t="shared" si="1"/>
        <v>0</v>
      </c>
    </row>
    <row r="78" spans="1:9" x14ac:dyDescent="0.25">
      <c r="A78" s="35"/>
      <c r="B78" s="35"/>
      <c r="C78" s="92">
        <v>5703</v>
      </c>
      <c r="D78" s="32" t="s">
        <v>73</v>
      </c>
      <c r="E78" s="34">
        <f>VLOOKUP(C78,'Cálculos AGOSTO 2022'!$A$8:$J$353,10,0)</f>
        <v>1</v>
      </c>
      <c r="F78" s="93">
        <f>VLOOKUP(C78,'Cálculos AGOSTO 2022'!$L$8:$U$353,10,0)</f>
        <v>1</v>
      </c>
      <c r="G78" s="79"/>
      <c r="H78" s="37"/>
      <c r="I78" s="76">
        <f t="shared" si="1"/>
        <v>0</v>
      </c>
    </row>
    <row r="79" spans="1:9" x14ac:dyDescent="0.25">
      <c r="A79" s="35"/>
      <c r="B79" s="35"/>
      <c r="C79" s="92">
        <v>5704</v>
      </c>
      <c r="D79" s="32" t="s">
        <v>74</v>
      </c>
      <c r="E79" s="34">
        <f>VLOOKUP(C79,'Cálculos AGOSTO 2022'!$A$8:$J$353,10,0)</f>
        <v>1</v>
      </c>
      <c r="F79" s="93">
        <f>VLOOKUP(C79,'Cálculos AGOSTO 2022'!$L$8:$U$353,10,0)</f>
        <v>1</v>
      </c>
      <c r="G79" s="79"/>
      <c r="H79" s="37"/>
      <c r="I79" s="76">
        <f t="shared" si="1"/>
        <v>0</v>
      </c>
    </row>
    <row r="80" spans="1:9" x14ac:dyDescent="0.25">
      <c r="A80" s="35"/>
      <c r="B80" s="35"/>
      <c r="C80" s="92">
        <v>5705</v>
      </c>
      <c r="D80" s="32" t="s">
        <v>75</v>
      </c>
      <c r="E80" s="34">
        <f>VLOOKUP(C80,'Cálculos AGOSTO 2022'!$A$8:$J$353,10,0)</f>
        <v>1</v>
      </c>
      <c r="F80" s="93">
        <f>VLOOKUP(C80,'Cálculos AGOSTO 2022'!$L$8:$U$353,10,0)</f>
        <v>1</v>
      </c>
      <c r="G80" s="79"/>
      <c r="H80" s="37"/>
      <c r="I80" s="76">
        <f t="shared" si="1"/>
        <v>0</v>
      </c>
    </row>
    <row r="81" spans="1:9" x14ac:dyDescent="0.25">
      <c r="A81" s="35"/>
      <c r="B81" s="35"/>
      <c r="C81" s="92">
        <v>5706</v>
      </c>
      <c r="D81" s="32" t="s">
        <v>76</v>
      </c>
      <c r="E81" s="34">
        <f>VLOOKUP(C81,'Cálculos AGOSTO 2022'!$A$8:$J$353,10,0)</f>
        <v>1</v>
      </c>
      <c r="F81" s="93">
        <f>VLOOKUP(C81,'Cálculos AGOSTO 2022'!$L$8:$U$353,10,0)</f>
        <v>1</v>
      </c>
      <c r="G81" s="79"/>
      <c r="H81" s="37"/>
      <c r="I81" s="76">
        <f t="shared" si="1"/>
        <v>0</v>
      </c>
    </row>
    <row r="82" spans="1:9" x14ac:dyDescent="0.25">
      <c r="A82" s="35"/>
      <c r="B82" s="35"/>
      <c r="C82" s="92">
        <v>5801</v>
      </c>
      <c r="D82" s="32" t="s">
        <v>77</v>
      </c>
      <c r="E82" s="34">
        <f>VLOOKUP(C82,'Cálculos AGOSTO 2022'!$A$8:$J$353,10,0)</f>
        <v>3</v>
      </c>
      <c r="F82" s="93">
        <f>VLOOKUP(C82,'Cálculos AGOSTO 2022'!$L$8:$U$353,10,0)</f>
        <v>3</v>
      </c>
      <c r="G82" s="79"/>
      <c r="H82" s="37"/>
      <c r="I82" s="76">
        <f t="shared" si="1"/>
        <v>0</v>
      </c>
    </row>
    <row r="83" spans="1:9" x14ac:dyDescent="0.25">
      <c r="A83" s="35"/>
      <c r="B83" s="35"/>
      <c r="C83" s="92">
        <v>5802</v>
      </c>
      <c r="D83" s="32" t="s">
        <v>78</v>
      </c>
      <c r="E83" s="34">
        <f>VLOOKUP(C83,'Cálculos AGOSTO 2022'!$A$8:$J$353,10,0)</f>
        <v>1</v>
      </c>
      <c r="F83" s="93">
        <f>VLOOKUP(C83,'Cálculos AGOSTO 2022'!$L$8:$U$353,10,0)</f>
        <v>1</v>
      </c>
      <c r="G83" s="79"/>
      <c r="H83" s="37"/>
      <c r="I83" s="76">
        <f t="shared" si="1"/>
        <v>0</v>
      </c>
    </row>
    <row r="84" spans="1:9" x14ac:dyDescent="0.25">
      <c r="A84" s="35"/>
      <c r="B84" s="35"/>
      <c r="C84" s="92">
        <v>5803</v>
      </c>
      <c r="D84" s="32" t="s">
        <v>79</v>
      </c>
      <c r="E84" s="34">
        <f>VLOOKUP(C84,'Cálculos AGOSTO 2022'!$A$8:$J$353,10,0)</f>
        <v>1</v>
      </c>
      <c r="F84" s="93">
        <f>VLOOKUP(C84,'Cálculos AGOSTO 2022'!$L$8:$U$353,10,0)</f>
        <v>1</v>
      </c>
      <c r="G84" s="79"/>
      <c r="H84" s="37"/>
      <c r="I84" s="76">
        <f t="shared" si="1"/>
        <v>0</v>
      </c>
    </row>
    <row r="85" spans="1:9" x14ac:dyDescent="0.25">
      <c r="A85" s="35"/>
      <c r="B85" s="35"/>
      <c r="C85" s="92">
        <v>5804</v>
      </c>
      <c r="D85" s="32" t="s">
        <v>80</v>
      </c>
      <c r="E85" s="34">
        <f>VLOOKUP(C85,'Cálculos AGOSTO 2022'!$A$8:$J$353,10,0)</f>
        <v>2</v>
      </c>
      <c r="F85" s="93">
        <f>VLOOKUP(C85,'Cálculos AGOSTO 2022'!$L$8:$U$353,10,0)</f>
        <v>2</v>
      </c>
      <c r="G85" s="79"/>
      <c r="H85" s="37"/>
      <c r="I85" s="76">
        <f t="shared" si="1"/>
        <v>0</v>
      </c>
    </row>
    <row r="86" spans="1:9" x14ac:dyDescent="0.25">
      <c r="A86" s="35"/>
      <c r="B86" s="35"/>
      <c r="C86" s="92">
        <v>6101</v>
      </c>
      <c r="D86" s="32" t="s">
        <v>81</v>
      </c>
      <c r="E86" s="34">
        <f>VLOOKUP(C86,'Cálculos AGOSTO 2022'!$A$8:$J$353,10,0)</f>
        <v>4</v>
      </c>
      <c r="F86" s="93">
        <f>VLOOKUP(C86,'Cálculos AGOSTO 2022'!$L$8:$U$353,10,0)</f>
        <v>3</v>
      </c>
      <c r="G86" s="79"/>
      <c r="H86" s="37"/>
      <c r="I86" s="76">
        <f t="shared" si="1"/>
        <v>1</v>
      </c>
    </row>
    <row r="87" spans="1:9" x14ac:dyDescent="0.25">
      <c r="A87" s="35"/>
      <c r="B87" s="35"/>
      <c r="C87" s="92">
        <v>6102</v>
      </c>
      <c r="D87" s="32" t="s">
        <v>82</v>
      </c>
      <c r="E87" s="34">
        <f>VLOOKUP(C87,'Cálculos AGOSTO 2022'!$A$8:$J$353,10,0)</f>
        <v>1</v>
      </c>
      <c r="F87" s="93">
        <f>VLOOKUP(C87,'Cálculos AGOSTO 2022'!$L$8:$U$353,10,0)</f>
        <v>1</v>
      </c>
      <c r="G87" s="79"/>
      <c r="H87" s="37"/>
      <c r="I87" s="76">
        <f t="shared" si="1"/>
        <v>0</v>
      </c>
    </row>
    <row r="88" spans="1:9" x14ac:dyDescent="0.25">
      <c r="A88" s="35"/>
      <c r="B88" s="35"/>
      <c r="C88" s="92">
        <v>6103</v>
      </c>
      <c r="D88" s="32" t="s">
        <v>83</v>
      </c>
      <c r="E88" s="34">
        <f>VLOOKUP(C88,'Cálculos AGOSTO 2022'!$A$8:$J$353,10,0)</f>
        <v>1</v>
      </c>
      <c r="F88" s="93">
        <f>VLOOKUP(C88,'Cálculos AGOSTO 2022'!$L$8:$U$353,10,0)</f>
        <v>1</v>
      </c>
      <c r="G88" s="79"/>
      <c r="H88" s="37"/>
      <c r="I88" s="76">
        <f t="shared" si="1"/>
        <v>0</v>
      </c>
    </row>
    <row r="89" spans="1:9" x14ac:dyDescent="0.25">
      <c r="A89" s="35"/>
      <c r="B89" s="35"/>
      <c r="C89" s="92">
        <v>6104</v>
      </c>
      <c r="D89" s="32" t="s">
        <v>84</v>
      </c>
      <c r="E89" s="34">
        <f>VLOOKUP(C89,'Cálculos AGOSTO 2022'!$A$8:$J$353,10,0)</f>
        <v>1</v>
      </c>
      <c r="F89" s="93">
        <f>VLOOKUP(C89,'Cálculos AGOSTO 2022'!$L$8:$U$353,10,0)</f>
        <v>1</v>
      </c>
      <c r="G89" s="79"/>
      <c r="H89" s="37"/>
      <c r="I89" s="76">
        <f t="shared" si="1"/>
        <v>0</v>
      </c>
    </row>
    <row r="90" spans="1:9" x14ac:dyDescent="0.25">
      <c r="A90" s="35"/>
      <c r="B90" s="35"/>
      <c r="C90" s="92">
        <v>6105</v>
      </c>
      <c r="D90" s="32" t="s">
        <v>85</v>
      </c>
      <c r="E90" s="34">
        <f>VLOOKUP(C90,'Cálculos AGOSTO 2022'!$A$8:$J$353,10,0)</f>
        <v>1</v>
      </c>
      <c r="F90" s="93">
        <f>VLOOKUP(C90,'Cálculos AGOSTO 2022'!$L$8:$U$353,10,0)</f>
        <v>1</v>
      </c>
      <c r="G90" s="79"/>
      <c r="H90" s="37"/>
      <c r="I90" s="76">
        <f t="shared" si="1"/>
        <v>0</v>
      </c>
    </row>
    <row r="91" spans="1:9" x14ac:dyDescent="0.25">
      <c r="A91" s="35"/>
      <c r="B91" s="35"/>
      <c r="C91" s="92">
        <v>6106</v>
      </c>
      <c r="D91" s="32" t="s">
        <v>86</v>
      </c>
      <c r="E91" s="34">
        <f>VLOOKUP(C91,'Cálculos AGOSTO 2022'!$A$8:$J$353,10,0)</f>
        <v>1</v>
      </c>
      <c r="F91" s="93">
        <f>VLOOKUP(C91,'Cálculos AGOSTO 2022'!$L$8:$U$353,10,0)</f>
        <v>1</v>
      </c>
      <c r="G91" s="79"/>
      <c r="H91" s="37"/>
      <c r="I91" s="76">
        <f t="shared" si="1"/>
        <v>0</v>
      </c>
    </row>
    <row r="92" spans="1:9" x14ac:dyDescent="0.25">
      <c r="A92" s="35"/>
      <c r="B92" s="35"/>
      <c r="C92" s="92">
        <v>6107</v>
      </c>
      <c r="D92" s="32" t="s">
        <v>87</v>
      </c>
      <c r="E92" s="34">
        <f>VLOOKUP(C92,'Cálculos AGOSTO 2022'!$A$8:$J$353,10,0)</f>
        <v>1</v>
      </c>
      <c r="F92" s="93">
        <f>VLOOKUP(C92,'Cálculos AGOSTO 2022'!$L$8:$U$353,10,0)</f>
        <v>1</v>
      </c>
      <c r="G92" s="79"/>
      <c r="H92" s="37"/>
      <c r="I92" s="76">
        <f t="shared" si="1"/>
        <v>0</v>
      </c>
    </row>
    <row r="93" spans="1:9" x14ac:dyDescent="0.25">
      <c r="A93" s="35"/>
      <c r="B93" s="35"/>
      <c r="C93" s="92">
        <v>6108</v>
      </c>
      <c r="D93" s="32" t="s">
        <v>88</v>
      </c>
      <c r="E93" s="34">
        <f>VLOOKUP(C93,'Cálculos AGOSTO 2022'!$A$8:$J$353,10,0)</f>
        <v>1</v>
      </c>
      <c r="F93" s="93">
        <f>VLOOKUP(C93,'Cálculos AGOSTO 2022'!$L$8:$U$353,10,0)</f>
        <v>1</v>
      </c>
      <c r="G93" s="79"/>
      <c r="H93" s="37"/>
      <c r="I93" s="76">
        <f t="shared" si="1"/>
        <v>0</v>
      </c>
    </row>
    <row r="94" spans="1:9" x14ac:dyDescent="0.25">
      <c r="A94" s="35"/>
      <c r="B94" s="35"/>
      <c r="C94" s="92">
        <v>6109</v>
      </c>
      <c r="D94" s="32" t="s">
        <v>89</v>
      </c>
      <c r="E94" s="34">
        <f>VLOOKUP(C94,'Cálculos AGOSTO 2022'!$A$8:$J$353,10,0)</f>
        <v>1</v>
      </c>
      <c r="F94" s="93">
        <f>VLOOKUP(C94,'Cálculos AGOSTO 2022'!$L$8:$U$353,10,0)</f>
        <v>1</v>
      </c>
      <c r="G94" s="79"/>
      <c r="H94" s="37"/>
      <c r="I94" s="76">
        <f t="shared" si="1"/>
        <v>0</v>
      </c>
    </row>
    <row r="95" spans="1:9" x14ac:dyDescent="0.25">
      <c r="A95" s="35"/>
      <c r="B95" s="35"/>
      <c r="C95" s="92">
        <v>6110</v>
      </c>
      <c r="D95" s="32" t="s">
        <v>90</v>
      </c>
      <c r="E95" s="34">
        <f>VLOOKUP(C95,'Cálculos AGOSTO 2022'!$A$8:$J$353,10,0)</f>
        <v>1</v>
      </c>
      <c r="F95" s="93">
        <f>VLOOKUP(C95,'Cálculos AGOSTO 2022'!$L$8:$U$353,10,0)</f>
        <v>1</v>
      </c>
      <c r="G95" s="79"/>
      <c r="H95" s="37"/>
      <c r="I95" s="76">
        <f t="shared" si="1"/>
        <v>0</v>
      </c>
    </row>
    <row r="96" spans="1:9" x14ac:dyDescent="0.25">
      <c r="A96" s="35"/>
      <c r="B96" s="35"/>
      <c r="C96" s="92">
        <v>6111</v>
      </c>
      <c r="D96" s="32" t="s">
        <v>91</v>
      </c>
      <c r="E96" s="34">
        <f>VLOOKUP(C96,'Cálculos AGOSTO 2022'!$A$8:$J$353,10,0)</f>
        <v>1</v>
      </c>
      <c r="F96" s="93">
        <f>VLOOKUP(C96,'Cálculos AGOSTO 2022'!$L$8:$U$353,10,0)</f>
        <v>1</v>
      </c>
      <c r="G96" s="79"/>
      <c r="H96" s="37"/>
      <c r="I96" s="76">
        <f t="shared" si="1"/>
        <v>0</v>
      </c>
    </row>
    <row r="97" spans="1:9" x14ac:dyDescent="0.25">
      <c r="A97" s="35"/>
      <c r="B97" s="35"/>
      <c r="C97" s="92">
        <v>6112</v>
      </c>
      <c r="D97" s="32" t="s">
        <v>92</v>
      </c>
      <c r="E97" s="34">
        <f>VLOOKUP(C97,'Cálculos AGOSTO 2022'!$A$8:$J$353,10,0)</f>
        <v>1</v>
      </c>
      <c r="F97" s="93">
        <f>VLOOKUP(C97,'Cálculos AGOSTO 2022'!$L$8:$U$353,10,0)</f>
        <v>1</v>
      </c>
      <c r="G97" s="79"/>
      <c r="H97" s="37"/>
      <c r="I97" s="76">
        <f t="shared" si="1"/>
        <v>0</v>
      </c>
    </row>
    <row r="98" spans="1:9" x14ac:dyDescent="0.25">
      <c r="A98" s="35"/>
      <c r="B98" s="35"/>
      <c r="C98" s="92">
        <v>6113</v>
      </c>
      <c r="D98" s="32" t="s">
        <v>93</v>
      </c>
      <c r="E98" s="34">
        <f>VLOOKUP(C98,'Cálculos AGOSTO 2022'!$A$8:$J$353,10,0)</f>
        <v>1</v>
      </c>
      <c r="F98" s="93">
        <f>VLOOKUP(C98,'Cálculos AGOSTO 2022'!$L$8:$U$353,10,0)</f>
        <v>1</v>
      </c>
      <c r="G98" s="79"/>
      <c r="H98" s="37"/>
      <c r="I98" s="76">
        <f t="shared" si="1"/>
        <v>0</v>
      </c>
    </row>
    <row r="99" spans="1:9" x14ac:dyDescent="0.25">
      <c r="A99" s="35"/>
      <c r="B99" s="35"/>
      <c r="C99" s="92">
        <v>6114</v>
      </c>
      <c r="D99" s="32" t="s">
        <v>94</v>
      </c>
      <c r="E99" s="34">
        <f>VLOOKUP(C99,'Cálculos AGOSTO 2022'!$A$8:$J$353,10,0)</f>
        <v>1</v>
      </c>
      <c r="F99" s="93">
        <f>VLOOKUP(C99,'Cálculos AGOSTO 2022'!$L$8:$U$353,10,0)</f>
        <v>1</v>
      </c>
      <c r="G99" s="79"/>
      <c r="H99" s="37"/>
      <c r="I99" s="76">
        <f t="shared" si="1"/>
        <v>0</v>
      </c>
    </row>
    <row r="100" spans="1:9" x14ac:dyDescent="0.25">
      <c r="A100" s="35"/>
      <c r="B100" s="35"/>
      <c r="C100" s="92">
        <v>6115</v>
      </c>
      <c r="D100" s="32" t="s">
        <v>95</v>
      </c>
      <c r="E100" s="34">
        <f>VLOOKUP(C100,'Cálculos AGOSTO 2022'!$A$8:$J$353,10,0)</f>
        <v>2</v>
      </c>
      <c r="F100" s="93">
        <f>VLOOKUP(C100,'Cálculos AGOSTO 2022'!$L$8:$U$353,10,0)</f>
        <v>1</v>
      </c>
      <c r="G100" s="79"/>
      <c r="H100" s="37"/>
      <c r="I100" s="76">
        <f t="shared" si="1"/>
        <v>1</v>
      </c>
    </row>
    <row r="101" spans="1:9" x14ac:dyDescent="0.25">
      <c r="A101" s="35"/>
      <c r="B101" s="35"/>
      <c r="C101" s="92">
        <v>6116</v>
      </c>
      <c r="D101" s="32" t="s">
        <v>96</v>
      </c>
      <c r="E101" s="34">
        <f>VLOOKUP(C101,'Cálculos AGOSTO 2022'!$A$8:$J$353,10,0)</f>
        <v>1</v>
      </c>
      <c r="F101" s="93">
        <f>VLOOKUP(C101,'Cálculos AGOSTO 2022'!$L$8:$U$353,10,0)</f>
        <v>1</v>
      </c>
      <c r="G101" s="79"/>
      <c r="H101" s="37"/>
      <c r="I101" s="76">
        <f t="shared" si="1"/>
        <v>0</v>
      </c>
    </row>
    <row r="102" spans="1:9" x14ac:dyDescent="0.25">
      <c r="A102" s="35"/>
      <c r="B102" s="35"/>
      <c r="C102" s="92">
        <v>6117</v>
      </c>
      <c r="D102" s="32" t="s">
        <v>97</v>
      </c>
      <c r="E102" s="34">
        <f>VLOOKUP(C102,'Cálculos AGOSTO 2022'!$A$8:$J$353,10,0)</f>
        <v>1</v>
      </c>
      <c r="F102" s="93">
        <f>VLOOKUP(C102,'Cálculos AGOSTO 2022'!$L$8:$U$353,10,0)</f>
        <v>1</v>
      </c>
      <c r="G102" s="79"/>
      <c r="H102" s="37"/>
      <c r="I102" s="76">
        <f t="shared" si="1"/>
        <v>0</v>
      </c>
    </row>
    <row r="103" spans="1:9" x14ac:dyDescent="0.25">
      <c r="A103" s="35"/>
      <c r="B103" s="35"/>
      <c r="C103" s="92">
        <v>6201</v>
      </c>
      <c r="D103" s="32" t="s">
        <v>98</v>
      </c>
      <c r="E103" s="34">
        <f>VLOOKUP(C103,'Cálculos AGOSTO 2022'!$A$8:$J$353,10,0)</f>
        <v>1</v>
      </c>
      <c r="F103" s="93">
        <f>VLOOKUP(C103,'Cálculos AGOSTO 2022'!$L$8:$U$353,10,0)</f>
        <v>2</v>
      </c>
      <c r="G103" s="79"/>
      <c r="H103" s="37"/>
      <c r="I103" s="76">
        <f t="shared" si="1"/>
        <v>-1</v>
      </c>
    </row>
    <row r="104" spans="1:9" x14ac:dyDescent="0.25">
      <c r="A104" s="35"/>
      <c r="B104" s="35"/>
      <c r="C104" s="92">
        <v>6202</v>
      </c>
      <c r="D104" s="32" t="s">
        <v>99</v>
      </c>
      <c r="E104" s="34">
        <f>VLOOKUP(C104,'Cálculos AGOSTO 2022'!$A$8:$J$353,10,0)</f>
        <v>1</v>
      </c>
      <c r="F104" s="93">
        <f>VLOOKUP(C104,'Cálculos AGOSTO 2022'!$L$8:$U$353,10,0)</f>
        <v>1</v>
      </c>
      <c r="G104" s="79"/>
      <c r="H104" s="37"/>
      <c r="I104" s="76">
        <f t="shared" si="1"/>
        <v>0</v>
      </c>
    </row>
    <row r="105" spans="1:9" x14ac:dyDescent="0.25">
      <c r="A105" s="35"/>
      <c r="B105" s="35"/>
      <c r="C105" s="92">
        <v>6203</v>
      </c>
      <c r="D105" s="32" t="s">
        <v>100</v>
      </c>
      <c r="E105" s="34">
        <f>VLOOKUP(C105,'Cálculos AGOSTO 2022'!$A$8:$J$353,10,0)</f>
        <v>1</v>
      </c>
      <c r="F105" s="93">
        <f>VLOOKUP(C105,'Cálculos AGOSTO 2022'!$L$8:$U$353,10,0)</f>
        <v>1</v>
      </c>
      <c r="G105" s="79"/>
      <c r="H105" s="37"/>
      <c r="I105" s="76">
        <f t="shared" si="1"/>
        <v>0</v>
      </c>
    </row>
    <row r="106" spans="1:9" x14ac:dyDescent="0.25">
      <c r="A106" s="35"/>
      <c r="B106" s="35"/>
      <c r="C106" s="92">
        <v>6204</v>
      </c>
      <c r="D106" s="32" t="s">
        <v>101</v>
      </c>
      <c r="E106" s="34">
        <f>VLOOKUP(C106,'Cálculos AGOSTO 2022'!$A$8:$J$353,10,0)</f>
        <v>1</v>
      </c>
      <c r="F106" s="93">
        <f>VLOOKUP(C106,'Cálculos AGOSTO 2022'!$L$8:$U$353,10,0)</f>
        <v>1</v>
      </c>
      <c r="G106" s="79"/>
      <c r="H106" s="37"/>
      <c r="I106" s="76">
        <f t="shared" si="1"/>
        <v>0</v>
      </c>
    </row>
    <row r="107" spans="1:9" x14ac:dyDescent="0.25">
      <c r="A107" s="35"/>
      <c r="B107" s="35"/>
      <c r="C107" s="92">
        <v>6205</v>
      </c>
      <c r="D107" s="32" t="s">
        <v>102</v>
      </c>
      <c r="E107" s="34">
        <f>VLOOKUP(C107,'Cálculos AGOSTO 2022'!$A$8:$J$353,10,0)</f>
        <v>1</v>
      </c>
      <c r="F107" s="93">
        <f>VLOOKUP(C107,'Cálculos AGOSTO 2022'!$L$8:$U$353,10,0)</f>
        <v>1</v>
      </c>
      <c r="G107" s="79"/>
      <c r="H107" s="37"/>
      <c r="I107" s="76">
        <f t="shared" si="1"/>
        <v>0</v>
      </c>
    </row>
    <row r="108" spans="1:9" x14ac:dyDescent="0.25">
      <c r="A108" s="35"/>
      <c r="B108" s="35"/>
      <c r="C108" s="92">
        <v>6206</v>
      </c>
      <c r="D108" s="32" t="s">
        <v>103</v>
      </c>
      <c r="E108" s="34">
        <f>VLOOKUP(C108,'Cálculos AGOSTO 2022'!$A$8:$J$353,10,0)</f>
        <v>1</v>
      </c>
      <c r="F108" s="93">
        <f>VLOOKUP(C108,'Cálculos AGOSTO 2022'!$L$8:$U$353,10,0)</f>
        <v>1</v>
      </c>
      <c r="G108" s="79"/>
      <c r="H108" s="37"/>
      <c r="I108" s="76">
        <f t="shared" si="1"/>
        <v>0</v>
      </c>
    </row>
    <row r="109" spans="1:9" x14ac:dyDescent="0.25">
      <c r="A109" s="35"/>
      <c r="B109" s="35"/>
      <c r="C109" s="92">
        <v>6301</v>
      </c>
      <c r="D109" s="32" t="s">
        <v>104</v>
      </c>
      <c r="E109" s="34">
        <f>VLOOKUP(C109,'Cálculos AGOSTO 2022'!$A$8:$J$353,10,0)</f>
        <v>2</v>
      </c>
      <c r="F109" s="93">
        <f>VLOOKUP(C109,'Cálculos AGOSTO 2022'!$L$8:$U$353,10,0)</f>
        <v>2</v>
      </c>
      <c r="G109" s="79"/>
      <c r="H109" s="37"/>
      <c r="I109" s="76">
        <f t="shared" si="1"/>
        <v>0</v>
      </c>
    </row>
    <row r="110" spans="1:9" x14ac:dyDescent="0.25">
      <c r="A110" s="35"/>
      <c r="B110" s="35"/>
      <c r="C110" s="92">
        <v>6302</v>
      </c>
      <c r="D110" s="32" t="s">
        <v>105</v>
      </c>
      <c r="E110" s="34">
        <f>VLOOKUP(C110,'Cálculos AGOSTO 2022'!$A$8:$J$353,10,0)</f>
        <v>1</v>
      </c>
      <c r="F110" s="93">
        <f>VLOOKUP(C110,'Cálculos AGOSTO 2022'!$L$8:$U$353,10,0)</f>
        <v>1</v>
      </c>
      <c r="G110" s="79"/>
      <c r="H110" s="37"/>
      <c r="I110" s="76">
        <f t="shared" si="1"/>
        <v>0</v>
      </c>
    </row>
    <row r="111" spans="1:9" x14ac:dyDescent="0.25">
      <c r="A111" s="35"/>
      <c r="B111" s="35"/>
      <c r="C111" s="92">
        <v>6303</v>
      </c>
      <c r="D111" s="32" t="s">
        <v>106</v>
      </c>
      <c r="E111" s="34">
        <f>VLOOKUP(C111,'Cálculos AGOSTO 2022'!$A$8:$J$353,10,0)</f>
        <v>1</v>
      </c>
      <c r="F111" s="93">
        <f>VLOOKUP(C111,'Cálculos AGOSTO 2022'!$L$8:$U$353,10,0)</f>
        <v>1</v>
      </c>
      <c r="G111" s="79"/>
      <c r="H111" s="37"/>
      <c r="I111" s="76">
        <f t="shared" si="1"/>
        <v>0</v>
      </c>
    </row>
    <row r="112" spans="1:9" x14ac:dyDescent="0.25">
      <c r="A112" s="35"/>
      <c r="B112" s="35"/>
      <c r="C112" s="92">
        <v>6304</v>
      </c>
      <c r="D112" s="32" t="s">
        <v>107</v>
      </c>
      <c r="E112" s="34">
        <f>VLOOKUP(C112,'Cálculos AGOSTO 2022'!$A$8:$J$353,10,0)</f>
        <v>1</v>
      </c>
      <c r="F112" s="93">
        <f>VLOOKUP(C112,'Cálculos AGOSTO 2022'!$L$8:$U$353,10,0)</f>
        <v>1</v>
      </c>
      <c r="G112" s="79"/>
      <c r="H112" s="37"/>
      <c r="I112" s="76">
        <f t="shared" si="1"/>
        <v>0</v>
      </c>
    </row>
    <row r="113" spans="1:9" x14ac:dyDescent="0.25">
      <c r="A113" s="35"/>
      <c r="B113" s="35"/>
      <c r="C113" s="92">
        <v>6305</v>
      </c>
      <c r="D113" s="32" t="s">
        <v>108</v>
      </c>
      <c r="E113" s="34">
        <f>VLOOKUP(C113,'Cálculos AGOSTO 2022'!$A$8:$J$353,10,0)</f>
        <v>1</v>
      </c>
      <c r="F113" s="93">
        <f>VLOOKUP(C113,'Cálculos AGOSTO 2022'!$L$8:$U$353,10,0)</f>
        <v>1</v>
      </c>
      <c r="G113" s="79"/>
      <c r="H113" s="37"/>
      <c r="I113" s="76">
        <f t="shared" si="1"/>
        <v>0</v>
      </c>
    </row>
    <row r="114" spans="1:9" x14ac:dyDescent="0.25">
      <c r="A114" s="35"/>
      <c r="B114" s="35"/>
      <c r="C114" s="92">
        <v>6306</v>
      </c>
      <c r="D114" s="32" t="s">
        <v>109</v>
      </c>
      <c r="E114" s="34">
        <f>VLOOKUP(C114,'Cálculos AGOSTO 2022'!$A$8:$J$353,10,0)</f>
        <v>1</v>
      </c>
      <c r="F114" s="93">
        <f>VLOOKUP(C114,'Cálculos AGOSTO 2022'!$L$8:$U$353,10,0)</f>
        <v>1</v>
      </c>
      <c r="G114" s="79"/>
      <c r="H114" s="37"/>
      <c r="I114" s="76">
        <f t="shared" si="1"/>
        <v>0</v>
      </c>
    </row>
    <row r="115" spans="1:9" x14ac:dyDescent="0.25">
      <c r="A115" s="35"/>
      <c r="B115" s="35"/>
      <c r="C115" s="92">
        <v>6307</v>
      </c>
      <c r="D115" s="32" t="s">
        <v>110</v>
      </c>
      <c r="E115" s="34">
        <f>VLOOKUP(C115,'Cálculos AGOSTO 2022'!$A$8:$J$353,10,0)</f>
        <v>1</v>
      </c>
      <c r="F115" s="93">
        <f>VLOOKUP(C115,'Cálculos AGOSTO 2022'!$L$8:$U$353,10,0)</f>
        <v>1</v>
      </c>
      <c r="G115" s="79"/>
      <c r="H115" s="37"/>
      <c r="I115" s="76">
        <f t="shared" si="1"/>
        <v>0</v>
      </c>
    </row>
    <row r="116" spans="1:9" x14ac:dyDescent="0.25">
      <c r="A116" s="35"/>
      <c r="B116" s="35"/>
      <c r="C116" s="92">
        <v>6308</v>
      </c>
      <c r="D116" s="32" t="s">
        <v>111</v>
      </c>
      <c r="E116" s="34">
        <f>VLOOKUP(C116,'Cálculos AGOSTO 2022'!$A$8:$J$353,10,0)</f>
        <v>1</v>
      </c>
      <c r="F116" s="93">
        <f>VLOOKUP(C116,'Cálculos AGOSTO 2022'!$L$8:$U$353,10,0)</f>
        <v>1</v>
      </c>
      <c r="G116" s="79"/>
      <c r="H116" s="37"/>
      <c r="I116" s="76">
        <f t="shared" si="1"/>
        <v>0</v>
      </c>
    </row>
    <row r="117" spans="1:9" x14ac:dyDescent="0.25">
      <c r="A117" s="35"/>
      <c r="B117" s="35"/>
      <c r="C117" s="92">
        <v>6309</v>
      </c>
      <c r="D117" s="32" t="s">
        <v>112</v>
      </c>
      <c r="E117" s="34">
        <f>VLOOKUP(C117,'Cálculos AGOSTO 2022'!$A$8:$J$353,10,0)</f>
        <v>1</v>
      </c>
      <c r="F117" s="93">
        <f>VLOOKUP(C117,'Cálculos AGOSTO 2022'!$L$8:$U$353,10,0)</f>
        <v>1</v>
      </c>
      <c r="G117" s="79"/>
      <c r="H117" s="37"/>
      <c r="I117" s="76">
        <f t="shared" si="1"/>
        <v>0</v>
      </c>
    </row>
    <row r="118" spans="1:9" x14ac:dyDescent="0.25">
      <c r="A118" s="35"/>
      <c r="B118" s="35"/>
      <c r="C118" s="92">
        <v>6310</v>
      </c>
      <c r="D118" s="32" t="s">
        <v>113</v>
      </c>
      <c r="E118" s="34">
        <f>VLOOKUP(C118,'Cálculos AGOSTO 2022'!$A$8:$J$353,10,0)</f>
        <v>1</v>
      </c>
      <c r="F118" s="93">
        <f>VLOOKUP(C118,'Cálculos AGOSTO 2022'!$L$8:$U$353,10,0)</f>
        <v>1</v>
      </c>
      <c r="G118" s="79"/>
      <c r="H118" s="37"/>
      <c r="I118" s="76">
        <f t="shared" si="1"/>
        <v>0</v>
      </c>
    </row>
    <row r="119" spans="1:9" x14ac:dyDescent="0.25">
      <c r="A119" s="35"/>
      <c r="B119" s="35"/>
      <c r="C119" s="92">
        <v>7101</v>
      </c>
      <c r="D119" s="32" t="s">
        <v>114</v>
      </c>
      <c r="E119" s="34">
        <f>VLOOKUP(C119,'Cálculos AGOSTO 2022'!$A$8:$J$353,10,0)</f>
        <v>3</v>
      </c>
      <c r="F119" s="93">
        <f>VLOOKUP(C119,'Cálculos AGOSTO 2022'!$L$8:$U$353,10,0)</f>
        <v>3</v>
      </c>
      <c r="G119" s="79"/>
      <c r="H119" s="37"/>
      <c r="I119" s="76">
        <f t="shared" si="1"/>
        <v>0</v>
      </c>
    </row>
    <row r="120" spans="1:9" x14ac:dyDescent="0.25">
      <c r="A120" s="35"/>
      <c r="B120" s="35"/>
      <c r="C120" s="92">
        <v>7102</v>
      </c>
      <c r="D120" s="32" t="s">
        <v>115</v>
      </c>
      <c r="E120" s="34">
        <f>VLOOKUP(C120,'Cálculos AGOSTO 2022'!$A$8:$J$353,10,0)</f>
        <v>1</v>
      </c>
      <c r="F120" s="93">
        <f>VLOOKUP(C120,'Cálculos AGOSTO 2022'!$L$8:$U$353,10,0)</f>
        <v>2</v>
      </c>
      <c r="G120" s="79"/>
      <c r="H120" s="37"/>
      <c r="I120" s="76">
        <f t="shared" si="1"/>
        <v>-1</v>
      </c>
    </row>
    <row r="121" spans="1:9" x14ac:dyDescent="0.25">
      <c r="A121" s="35"/>
      <c r="B121" s="35"/>
      <c r="C121" s="92">
        <v>7103</v>
      </c>
      <c r="D121" s="32" t="s">
        <v>116</v>
      </c>
      <c r="E121" s="34">
        <f>VLOOKUP(C121,'Cálculos AGOSTO 2022'!$A$8:$J$353,10,0)</f>
        <v>1</v>
      </c>
      <c r="F121" s="93">
        <f>VLOOKUP(C121,'Cálculos AGOSTO 2022'!$L$8:$U$353,10,0)</f>
        <v>1</v>
      </c>
      <c r="G121" s="79"/>
      <c r="H121" s="37"/>
      <c r="I121" s="76">
        <f t="shared" si="1"/>
        <v>0</v>
      </c>
    </row>
    <row r="122" spans="1:9" x14ac:dyDescent="0.25">
      <c r="A122" s="35"/>
      <c r="B122" s="35"/>
      <c r="C122" s="92">
        <v>7104</v>
      </c>
      <c r="D122" s="32" t="s">
        <v>117</v>
      </c>
      <c r="E122" s="34">
        <f>VLOOKUP(C122,'Cálculos AGOSTO 2022'!$A$8:$J$353,10,0)</f>
        <v>1</v>
      </c>
      <c r="F122" s="93">
        <f>VLOOKUP(C122,'Cálculos AGOSTO 2022'!$L$8:$U$353,10,0)</f>
        <v>1</v>
      </c>
      <c r="G122" s="79"/>
      <c r="H122" s="37"/>
      <c r="I122" s="76">
        <f t="shared" si="1"/>
        <v>0</v>
      </c>
    </row>
    <row r="123" spans="1:9" x14ac:dyDescent="0.25">
      <c r="A123" s="35"/>
      <c r="B123" s="35"/>
      <c r="C123" s="92">
        <v>7105</v>
      </c>
      <c r="D123" s="32" t="s">
        <v>118</v>
      </c>
      <c r="E123" s="34">
        <f>VLOOKUP(C123,'Cálculos AGOSTO 2022'!$A$8:$J$353,10,0)</f>
        <v>2</v>
      </c>
      <c r="F123" s="93">
        <f>VLOOKUP(C123,'Cálculos AGOSTO 2022'!$L$8:$U$353,10,0)</f>
        <v>1</v>
      </c>
      <c r="G123" s="79"/>
      <c r="H123" s="37"/>
      <c r="I123" s="76">
        <f t="shared" si="1"/>
        <v>1</v>
      </c>
    </row>
    <row r="124" spans="1:9" x14ac:dyDescent="0.25">
      <c r="A124" s="35"/>
      <c r="B124" s="35"/>
      <c r="C124" s="92">
        <v>7106</v>
      </c>
      <c r="D124" s="32" t="s">
        <v>119</v>
      </c>
      <c r="E124" s="34">
        <f>VLOOKUP(C124,'Cálculos AGOSTO 2022'!$A$8:$J$353,10,0)</f>
        <v>1</v>
      </c>
      <c r="F124" s="93">
        <f>VLOOKUP(C124,'Cálculos AGOSTO 2022'!$L$8:$U$353,10,0)</f>
        <v>1</v>
      </c>
      <c r="G124" s="79"/>
      <c r="H124" s="37"/>
      <c r="I124" s="76">
        <f t="shared" si="1"/>
        <v>0</v>
      </c>
    </row>
    <row r="125" spans="1:9" x14ac:dyDescent="0.25">
      <c r="A125" s="35"/>
      <c r="B125" s="35"/>
      <c r="C125" s="92">
        <v>7107</v>
      </c>
      <c r="D125" s="32" t="s">
        <v>120</v>
      </c>
      <c r="E125" s="34">
        <f>VLOOKUP(C125,'Cálculos AGOSTO 2022'!$A$8:$J$353,10,0)</f>
        <v>1</v>
      </c>
      <c r="F125" s="93">
        <f>VLOOKUP(C125,'Cálculos AGOSTO 2022'!$L$8:$U$353,10,0)</f>
        <v>1</v>
      </c>
      <c r="G125" s="79"/>
      <c r="H125" s="37"/>
      <c r="I125" s="76">
        <f t="shared" si="1"/>
        <v>0</v>
      </c>
    </row>
    <row r="126" spans="1:9" x14ac:dyDescent="0.25">
      <c r="A126" s="35"/>
      <c r="B126" s="35"/>
      <c r="C126" s="92">
        <v>7108</v>
      </c>
      <c r="D126" s="32" t="s">
        <v>121</v>
      </c>
      <c r="E126" s="34">
        <f>VLOOKUP(C126,'Cálculos AGOSTO 2022'!$A$8:$J$353,10,0)</f>
        <v>1</v>
      </c>
      <c r="F126" s="93">
        <f>VLOOKUP(C126,'Cálculos AGOSTO 2022'!$L$8:$U$353,10,0)</f>
        <v>1</v>
      </c>
      <c r="G126" s="79"/>
      <c r="H126" s="37"/>
      <c r="I126" s="76">
        <f t="shared" si="1"/>
        <v>0</v>
      </c>
    </row>
    <row r="127" spans="1:9" x14ac:dyDescent="0.25">
      <c r="A127" s="35"/>
      <c r="B127" s="35"/>
      <c r="C127" s="92">
        <v>7109</v>
      </c>
      <c r="D127" s="32" t="s">
        <v>122</v>
      </c>
      <c r="E127" s="34">
        <f>VLOOKUP(C127,'Cálculos AGOSTO 2022'!$A$8:$J$353,10,0)</f>
        <v>1</v>
      </c>
      <c r="F127" s="93">
        <f>VLOOKUP(C127,'Cálculos AGOSTO 2022'!$L$8:$U$353,10,0)</f>
        <v>1</v>
      </c>
      <c r="G127" s="79"/>
      <c r="H127" s="37"/>
      <c r="I127" s="76">
        <f t="shared" si="1"/>
        <v>0</v>
      </c>
    </row>
    <row r="128" spans="1:9" x14ac:dyDescent="0.25">
      <c r="A128" s="35"/>
      <c r="B128" s="35"/>
      <c r="C128" s="92">
        <v>7110</v>
      </c>
      <c r="D128" s="32" t="s">
        <v>123</v>
      </c>
      <c r="E128" s="34">
        <f>VLOOKUP(C128,'Cálculos AGOSTO 2022'!$A$8:$J$353,10,0)</f>
        <v>1</v>
      </c>
      <c r="F128" s="93">
        <f>VLOOKUP(C128,'Cálculos AGOSTO 2022'!$L$8:$U$353,10,0)</f>
        <v>1</v>
      </c>
      <c r="G128" s="79"/>
      <c r="H128" s="37"/>
      <c r="I128" s="76">
        <f t="shared" si="1"/>
        <v>0</v>
      </c>
    </row>
    <row r="129" spans="1:9" x14ac:dyDescent="0.25">
      <c r="A129" s="35"/>
      <c r="B129" s="35"/>
      <c r="C129" s="92">
        <v>7201</v>
      </c>
      <c r="D129" s="32" t="s">
        <v>124</v>
      </c>
      <c r="E129" s="34">
        <f>VLOOKUP(C129,'Cálculos AGOSTO 2022'!$A$8:$J$353,10,0)</f>
        <v>1</v>
      </c>
      <c r="F129" s="93">
        <f>VLOOKUP(C129,'Cálculos AGOSTO 2022'!$L$8:$U$353,10,0)</f>
        <v>1</v>
      </c>
      <c r="G129" s="79"/>
      <c r="H129" s="37"/>
      <c r="I129" s="76">
        <f t="shared" si="1"/>
        <v>0</v>
      </c>
    </row>
    <row r="130" spans="1:9" x14ac:dyDescent="0.25">
      <c r="A130" s="35"/>
      <c r="B130" s="35"/>
      <c r="C130" s="92">
        <v>7202</v>
      </c>
      <c r="D130" s="32" t="s">
        <v>125</v>
      </c>
      <c r="E130" s="34">
        <f>VLOOKUP(C130,'Cálculos AGOSTO 2022'!$A$8:$J$353,10,0)</f>
        <v>1</v>
      </c>
      <c r="F130" s="93">
        <f>VLOOKUP(C130,'Cálculos AGOSTO 2022'!$L$8:$U$353,10,0)</f>
        <v>1</v>
      </c>
      <c r="G130" s="79"/>
      <c r="H130" s="37"/>
      <c r="I130" s="76">
        <f t="shared" si="1"/>
        <v>0</v>
      </c>
    </row>
    <row r="131" spans="1:9" x14ac:dyDescent="0.25">
      <c r="A131" s="35"/>
      <c r="B131" s="35"/>
      <c r="C131" s="92">
        <v>7203</v>
      </c>
      <c r="D131" s="32" t="s">
        <v>126</v>
      </c>
      <c r="E131" s="34">
        <f>VLOOKUP(C131,'Cálculos AGOSTO 2022'!$A$8:$J$353,10,0)</f>
        <v>1</v>
      </c>
      <c r="F131" s="93">
        <f>VLOOKUP(C131,'Cálculos AGOSTO 2022'!$L$8:$U$353,10,0)</f>
        <v>1</v>
      </c>
      <c r="G131" s="79"/>
      <c r="H131" s="37"/>
      <c r="I131" s="76">
        <f t="shared" si="1"/>
        <v>0</v>
      </c>
    </row>
    <row r="132" spans="1:9" x14ac:dyDescent="0.25">
      <c r="A132" s="35"/>
      <c r="B132" s="35"/>
      <c r="C132" s="92">
        <v>7301</v>
      </c>
      <c r="D132" s="32" t="s">
        <v>127</v>
      </c>
      <c r="E132" s="34">
        <f>VLOOKUP(C132,'Cálculos AGOSTO 2022'!$A$8:$J$353,10,0)</f>
        <v>3</v>
      </c>
      <c r="F132" s="93">
        <f>VLOOKUP(C132,'Cálculos AGOSTO 2022'!$L$8:$U$353,10,0)</f>
        <v>2</v>
      </c>
      <c r="G132" s="79"/>
      <c r="H132" s="37"/>
      <c r="I132" s="76">
        <f t="shared" si="1"/>
        <v>1</v>
      </c>
    </row>
    <row r="133" spans="1:9" x14ac:dyDescent="0.25">
      <c r="A133" s="35"/>
      <c r="B133" s="35"/>
      <c r="C133" s="92">
        <v>7302</v>
      </c>
      <c r="D133" s="32" t="s">
        <v>128</v>
      </c>
      <c r="E133" s="34">
        <f>VLOOKUP(C133,'Cálculos AGOSTO 2022'!$A$8:$J$353,10,0)</f>
        <v>1</v>
      </c>
      <c r="F133" s="93">
        <f>VLOOKUP(C133,'Cálculos AGOSTO 2022'!$L$8:$U$353,10,0)</f>
        <v>1</v>
      </c>
      <c r="G133" s="79"/>
      <c r="H133" s="37"/>
      <c r="I133" s="76">
        <f t="shared" si="1"/>
        <v>0</v>
      </c>
    </row>
    <row r="134" spans="1:9" x14ac:dyDescent="0.25">
      <c r="A134" s="35"/>
      <c r="B134" s="35"/>
      <c r="C134" s="92">
        <v>7303</v>
      </c>
      <c r="D134" s="32" t="s">
        <v>129</v>
      </c>
      <c r="E134" s="34">
        <f>VLOOKUP(C134,'Cálculos AGOSTO 2022'!$A$8:$J$353,10,0)</f>
        <v>1</v>
      </c>
      <c r="F134" s="93">
        <f>VLOOKUP(C134,'Cálculos AGOSTO 2022'!$L$8:$U$353,10,0)</f>
        <v>1</v>
      </c>
      <c r="G134" s="79"/>
      <c r="H134" s="37"/>
      <c r="I134" s="76">
        <f t="shared" si="1"/>
        <v>0</v>
      </c>
    </row>
    <row r="135" spans="1:9" x14ac:dyDescent="0.25">
      <c r="A135" s="35"/>
      <c r="B135" s="35"/>
      <c r="C135" s="92">
        <v>7304</v>
      </c>
      <c r="D135" s="32" t="s">
        <v>130</v>
      </c>
      <c r="E135" s="34">
        <f>VLOOKUP(C135,'Cálculos AGOSTO 2022'!$A$8:$J$353,10,0)</f>
        <v>1</v>
      </c>
      <c r="F135" s="93">
        <f>VLOOKUP(C135,'Cálculos AGOSTO 2022'!$L$8:$U$353,10,0)</f>
        <v>1</v>
      </c>
      <c r="G135" s="79"/>
      <c r="H135" s="37"/>
      <c r="I135" s="76">
        <f t="shared" si="1"/>
        <v>0</v>
      </c>
    </row>
    <row r="136" spans="1:9" x14ac:dyDescent="0.25">
      <c r="A136" s="35"/>
      <c r="B136" s="35"/>
      <c r="C136" s="92">
        <v>7305</v>
      </c>
      <c r="D136" s="32" t="s">
        <v>131</v>
      </c>
      <c r="E136" s="34">
        <f>VLOOKUP(C136,'Cálculos AGOSTO 2022'!$A$8:$J$353,10,0)</f>
        <v>1</v>
      </c>
      <c r="F136" s="93">
        <f>VLOOKUP(C136,'Cálculos AGOSTO 2022'!$L$8:$U$353,10,0)</f>
        <v>1</v>
      </c>
      <c r="G136" s="79"/>
      <c r="H136" s="37"/>
      <c r="I136" s="76">
        <f t="shared" si="1"/>
        <v>0</v>
      </c>
    </row>
    <row r="137" spans="1:9" x14ac:dyDescent="0.25">
      <c r="A137" s="35"/>
      <c r="B137" s="35"/>
      <c r="C137" s="92">
        <v>7306</v>
      </c>
      <c r="D137" s="32" t="s">
        <v>132</v>
      </c>
      <c r="E137" s="34">
        <f>VLOOKUP(C137,'Cálculos AGOSTO 2022'!$A$8:$J$353,10,0)</f>
        <v>1</v>
      </c>
      <c r="F137" s="93">
        <f>VLOOKUP(C137,'Cálculos AGOSTO 2022'!$L$8:$U$353,10,0)</f>
        <v>1</v>
      </c>
      <c r="G137" s="79"/>
      <c r="H137" s="37"/>
      <c r="I137" s="76">
        <f t="shared" ref="I137:I200" si="2">E137-F137</f>
        <v>0</v>
      </c>
    </row>
    <row r="138" spans="1:9" x14ac:dyDescent="0.25">
      <c r="A138" s="35"/>
      <c r="B138" s="35"/>
      <c r="C138" s="92">
        <v>7307</v>
      </c>
      <c r="D138" s="32" t="s">
        <v>133</v>
      </c>
      <c r="E138" s="34">
        <f>VLOOKUP(C138,'Cálculos AGOSTO 2022'!$A$8:$J$353,10,0)</f>
        <v>1</v>
      </c>
      <c r="F138" s="93">
        <f>VLOOKUP(C138,'Cálculos AGOSTO 2022'!$L$8:$U$353,10,0)</f>
        <v>1</v>
      </c>
      <c r="G138" s="79"/>
      <c r="H138" s="37"/>
      <c r="I138" s="76">
        <f t="shared" si="2"/>
        <v>0</v>
      </c>
    </row>
    <row r="139" spans="1:9" x14ac:dyDescent="0.25">
      <c r="A139" s="35"/>
      <c r="B139" s="35"/>
      <c r="C139" s="92">
        <v>7308</v>
      </c>
      <c r="D139" s="32" t="s">
        <v>134</v>
      </c>
      <c r="E139" s="34">
        <f>VLOOKUP(C139,'Cálculos AGOSTO 2022'!$A$8:$J$353,10,0)</f>
        <v>1</v>
      </c>
      <c r="F139" s="93">
        <f>VLOOKUP(C139,'Cálculos AGOSTO 2022'!$L$8:$U$353,10,0)</f>
        <v>1</v>
      </c>
      <c r="G139" s="79"/>
      <c r="H139" s="37"/>
      <c r="I139" s="76">
        <f t="shared" si="2"/>
        <v>0</v>
      </c>
    </row>
    <row r="140" spans="1:9" x14ac:dyDescent="0.25">
      <c r="A140" s="35"/>
      <c r="B140" s="35"/>
      <c r="C140" s="92">
        <v>7309</v>
      </c>
      <c r="D140" s="32" t="s">
        <v>135</v>
      </c>
      <c r="E140" s="34">
        <f>VLOOKUP(C140,'Cálculos AGOSTO 2022'!$A$8:$J$353,10,0)</f>
        <v>1</v>
      </c>
      <c r="F140" s="93">
        <f>VLOOKUP(C140,'Cálculos AGOSTO 2022'!$L$8:$U$353,10,0)</f>
        <v>1</v>
      </c>
      <c r="G140" s="79"/>
      <c r="H140" s="37"/>
      <c r="I140" s="76">
        <f t="shared" si="2"/>
        <v>0</v>
      </c>
    </row>
    <row r="141" spans="1:9" x14ac:dyDescent="0.25">
      <c r="A141" s="35"/>
      <c r="B141" s="35"/>
      <c r="C141" s="92">
        <v>7401</v>
      </c>
      <c r="D141" s="32" t="s">
        <v>136</v>
      </c>
      <c r="E141" s="34">
        <f>VLOOKUP(C141,'Cálculos AGOSTO 2022'!$A$8:$J$353,10,0)</f>
        <v>2</v>
      </c>
      <c r="F141" s="93">
        <f>VLOOKUP(C141,'Cálculos AGOSTO 2022'!$L$8:$U$353,10,0)</f>
        <v>2</v>
      </c>
      <c r="G141" s="79"/>
      <c r="H141" s="37"/>
      <c r="I141" s="76">
        <f t="shared" si="2"/>
        <v>0</v>
      </c>
    </row>
    <row r="142" spans="1:9" x14ac:dyDescent="0.25">
      <c r="A142" s="35"/>
      <c r="B142" s="35"/>
      <c r="C142" s="92">
        <v>7402</v>
      </c>
      <c r="D142" s="32" t="s">
        <v>137</v>
      </c>
      <c r="E142" s="34">
        <f>VLOOKUP(C142,'Cálculos AGOSTO 2022'!$A$8:$J$353,10,0)</f>
        <v>1</v>
      </c>
      <c r="F142" s="93">
        <f>VLOOKUP(C142,'Cálculos AGOSTO 2022'!$L$8:$U$353,10,0)</f>
        <v>1</v>
      </c>
      <c r="G142" s="79"/>
      <c r="H142" s="37"/>
      <c r="I142" s="76">
        <f t="shared" si="2"/>
        <v>0</v>
      </c>
    </row>
    <row r="143" spans="1:9" x14ac:dyDescent="0.25">
      <c r="A143" s="35"/>
      <c r="B143" s="35"/>
      <c r="C143" s="92">
        <v>7403</v>
      </c>
      <c r="D143" s="32" t="s">
        <v>138</v>
      </c>
      <c r="E143" s="34">
        <f>VLOOKUP(C143,'Cálculos AGOSTO 2022'!$A$8:$J$353,10,0)</f>
        <v>1</v>
      </c>
      <c r="F143" s="93">
        <f>VLOOKUP(C143,'Cálculos AGOSTO 2022'!$L$8:$U$353,10,0)</f>
        <v>1</v>
      </c>
      <c r="G143" s="79"/>
      <c r="H143" s="37"/>
      <c r="I143" s="76">
        <f t="shared" si="2"/>
        <v>0</v>
      </c>
    </row>
    <row r="144" spans="1:9" x14ac:dyDescent="0.25">
      <c r="A144" s="35"/>
      <c r="B144" s="35"/>
      <c r="C144" s="92">
        <v>7404</v>
      </c>
      <c r="D144" s="32" t="s">
        <v>139</v>
      </c>
      <c r="E144" s="34">
        <f>VLOOKUP(C144,'Cálculos AGOSTO 2022'!$A$8:$J$353,10,0)</f>
        <v>1</v>
      </c>
      <c r="F144" s="93">
        <f>VLOOKUP(C144,'Cálculos AGOSTO 2022'!$L$8:$U$353,10,0)</f>
        <v>1</v>
      </c>
      <c r="G144" s="79"/>
      <c r="H144" s="37"/>
      <c r="I144" s="76">
        <f t="shared" si="2"/>
        <v>0</v>
      </c>
    </row>
    <row r="145" spans="1:9" x14ac:dyDescent="0.25">
      <c r="A145" s="35"/>
      <c r="B145" s="35"/>
      <c r="C145" s="92">
        <v>7405</v>
      </c>
      <c r="D145" s="32" t="s">
        <v>140</v>
      </c>
      <c r="E145" s="34">
        <f>VLOOKUP(C145,'Cálculos AGOSTO 2022'!$A$8:$J$353,10,0)</f>
        <v>1</v>
      </c>
      <c r="F145" s="93">
        <f>VLOOKUP(C145,'Cálculos AGOSTO 2022'!$L$8:$U$353,10,0)</f>
        <v>1</v>
      </c>
      <c r="G145" s="79"/>
      <c r="H145" s="37"/>
      <c r="I145" s="76">
        <f t="shared" si="2"/>
        <v>0</v>
      </c>
    </row>
    <row r="146" spans="1:9" x14ac:dyDescent="0.25">
      <c r="A146" s="35"/>
      <c r="B146" s="35"/>
      <c r="C146" s="92">
        <v>7406</v>
      </c>
      <c r="D146" s="32" t="s">
        <v>141</v>
      </c>
      <c r="E146" s="34">
        <f>VLOOKUP(C146,'Cálculos AGOSTO 2022'!$A$8:$J$353,10,0)</f>
        <v>1</v>
      </c>
      <c r="F146" s="93">
        <f>VLOOKUP(C146,'Cálculos AGOSTO 2022'!$L$8:$U$353,10,0)</f>
        <v>1</v>
      </c>
      <c r="G146" s="79"/>
      <c r="H146" s="37"/>
      <c r="I146" s="76">
        <f t="shared" si="2"/>
        <v>0</v>
      </c>
    </row>
    <row r="147" spans="1:9" x14ac:dyDescent="0.25">
      <c r="A147" s="35"/>
      <c r="B147" s="35"/>
      <c r="C147" s="92">
        <v>7407</v>
      </c>
      <c r="D147" s="32" t="s">
        <v>142</v>
      </c>
      <c r="E147" s="34">
        <f>VLOOKUP(C147,'Cálculos AGOSTO 2022'!$A$8:$J$353,10,0)</f>
        <v>1</v>
      </c>
      <c r="F147" s="93">
        <f>VLOOKUP(C147,'Cálculos AGOSTO 2022'!$L$8:$U$353,10,0)</f>
        <v>1</v>
      </c>
      <c r="G147" s="79"/>
      <c r="H147" s="37"/>
      <c r="I147" s="76">
        <f t="shared" si="2"/>
        <v>0</v>
      </c>
    </row>
    <row r="148" spans="1:9" x14ac:dyDescent="0.25">
      <c r="A148" s="35"/>
      <c r="B148" s="35"/>
      <c r="C148" s="92">
        <v>7408</v>
      </c>
      <c r="D148" s="32" t="s">
        <v>143</v>
      </c>
      <c r="E148" s="34">
        <f>VLOOKUP(C148,'Cálculos AGOSTO 2022'!$A$8:$J$353,10,0)</f>
        <v>1</v>
      </c>
      <c r="F148" s="93">
        <f>VLOOKUP(C148,'Cálculos AGOSTO 2022'!$L$8:$U$353,10,0)</f>
        <v>1</v>
      </c>
      <c r="G148" s="79"/>
      <c r="H148" s="37"/>
      <c r="I148" s="76">
        <f t="shared" si="2"/>
        <v>0</v>
      </c>
    </row>
    <row r="149" spans="1:9" x14ac:dyDescent="0.25">
      <c r="A149" s="35"/>
      <c r="B149" s="35"/>
      <c r="C149" s="92">
        <v>8101</v>
      </c>
      <c r="D149" s="32" t="s">
        <v>144</v>
      </c>
      <c r="E149" s="34">
        <f>VLOOKUP(C149,'Cálculos AGOSTO 2022'!$A$8:$J$353,10,0)</f>
        <v>3</v>
      </c>
      <c r="F149" s="93">
        <f>VLOOKUP(C149,'Cálculos AGOSTO 2022'!$L$8:$U$353,10,0)</f>
        <v>3</v>
      </c>
      <c r="G149" s="79"/>
      <c r="H149" s="37"/>
      <c r="I149" s="76">
        <f t="shared" si="2"/>
        <v>0</v>
      </c>
    </row>
    <row r="150" spans="1:9" x14ac:dyDescent="0.25">
      <c r="A150" s="35"/>
      <c r="B150" s="35"/>
      <c r="C150" s="92">
        <v>8102</v>
      </c>
      <c r="D150" s="32" t="s">
        <v>145</v>
      </c>
      <c r="E150" s="34">
        <f>VLOOKUP(C150,'Cálculos AGOSTO 2022'!$A$8:$J$353,10,0)</f>
        <v>2</v>
      </c>
      <c r="F150" s="93">
        <f>VLOOKUP(C150,'Cálculos AGOSTO 2022'!$L$8:$U$353,10,0)</f>
        <v>2</v>
      </c>
      <c r="G150" s="79"/>
      <c r="H150" s="37"/>
      <c r="I150" s="76">
        <f t="shared" si="2"/>
        <v>0</v>
      </c>
    </row>
    <row r="151" spans="1:9" x14ac:dyDescent="0.25">
      <c r="A151" s="35"/>
      <c r="B151" s="35"/>
      <c r="C151" s="92">
        <v>8103</v>
      </c>
      <c r="D151" s="32" t="s">
        <v>146</v>
      </c>
      <c r="E151" s="34">
        <f>VLOOKUP(C151,'Cálculos AGOSTO 2022'!$A$8:$J$353,10,0)</f>
        <v>2</v>
      </c>
      <c r="F151" s="93">
        <f>VLOOKUP(C151,'Cálculos AGOSTO 2022'!$L$8:$U$353,10,0)</f>
        <v>2</v>
      </c>
      <c r="G151" s="79"/>
      <c r="H151" s="37"/>
      <c r="I151" s="76">
        <f t="shared" si="2"/>
        <v>0</v>
      </c>
    </row>
    <row r="152" spans="1:9" x14ac:dyDescent="0.25">
      <c r="A152" s="35"/>
      <c r="B152" s="35"/>
      <c r="C152" s="92">
        <v>8104</v>
      </c>
      <c r="D152" s="32" t="s">
        <v>147</v>
      </c>
      <c r="E152" s="34">
        <f>VLOOKUP(C152,'Cálculos AGOSTO 2022'!$A$8:$J$353,10,0)</f>
        <v>1</v>
      </c>
      <c r="F152" s="93">
        <f>VLOOKUP(C152,'Cálculos AGOSTO 2022'!$L$8:$U$353,10,0)</f>
        <v>1</v>
      </c>
      <c r="G152" s="79"/>
      <c r="H152" s="37"/>
      <c r="I152" s="76">
        <f t="shared" si="2"/>
        <v>0</v>
      </c>
    </row>
    <row r="153" spans="1:9" x14ac:dyDescent="0.25">
      <c r="A153" s="35"/>
      <c r="B153" s="35"/>
      <c r="C153" s="92">
        <v>8105</v>
      </c>
      <c r="D153" s="32" t="s">
        <v>148</v>
      </c>
      <c r="E153" s="34">
        <f>VLOOKUP(C153,'Cálculos AGOSTO 2022'!$A$8:$J$353,10,0)</f>
        <v>1</v>
      </c>
      <c r="F153" s="93">
        <f>VLOOKUP(C153,'Cálculos AGOSTO 2022'!$L$8:$U$353,10,0)</f>
        <v>1</v>
      </c>
      <c r="G153" s="79"/>
      <c r="H153" s="37"/>
      <c r="I153" s="76">
        <f t="shared" si="2"/>
        <v>0</v>
      </c>
    </row>
    <row r="154" spans="1:9" x14ac:dyDescent="0.25">
      <c r="A154" s="35"/>
      <c r="B154" s="35"/>
      <c r="C154" s="92">
        <v>8106</v>
      </c>
      <c r="D154" s="32" t="s">
        <v>149</v>
      </c>
      <c r="E154" s="34">
        <f>VLOOKUP(C154,'Cálculos AGOSTO 2022'!$A$8:$J$353,10,0)</f>
        <v>1</v>
      </c>
      <c r="F154" s="93">
        <f>VLOOKUP(C154,'Cálculos AGOSTO 2022'!$L$8:$U$353,10,0)</f>
        <v>2</v>
      </c>
      <c r="G154" s="79"/>
      <c r="H154" s="37"/>
      <c r="I154" s="76">
        <f t="shared" si="2"/>
        <v>-1</v>
      </c>
    </row>
    <row r="155" spans="1:9" x14ac:dyDescent="0.25">
      <c r="A155" s="35"/>
      <c r="B155" s="35"/>
      <c r="C155" s="92">
        <v>8107</v>
      </c>
      <c r="D155" s="32" t="s">
        <v>150</v>
      </c>
      <c r="E155" s="34">
        <f>VLOOKUP(C155,'Cálculos AGOSTO 2022'!$A$8:$J$353,10,0)</f>
        <v>1</v>
      </c>
      <c r="F155" s="93">
        <f>VLOOKUP(C155,'Cálculos AGOSTO 2022'!$L$8:$U$353,10,0)</f>
        <v>1</v>
      </c>
      <c r="G155" s="79"/>
      <c r="H155" s="37"/>
      <c r="I155" s="76">
        <f t="shared" si="2"/>
        <v>0</v>
      </c>
    </row>
    <row r="156" spans="1:9" x14ac:dyDescent="0.25">
      <c r="A156" s="35"/>
      <c r="B156" s="35"/>
      <c r="C156" s="92">
        <v>8108</v>
      </c>
      <c r="D156" s="32" t="s">
        <v>151</v>
      </c>
      <c r="E156" s="34">
        <f>VLOOKUP(C156,'Cálculos AGOSTO 2022'!$A$8:$J$353,10,0)</f>
        <v>2</v>
      </c>
      <c r="F156" s="93">
        <f>VLOOKUP(C156,'Cálculos AGOSTO 2022'!$L$8:$U$353,10,0)</f>
        <v>2</v>
      </c>
      <c r="G156" s="79"/>
      <c r="H156" s="37"/>
      <c r="I156" s="76">
        <f t="shared" si="2"/>
        <v>0</v>
      </c>
    </row>
    <row r="157" spans="1:9" x14ac:dyDescent="0.25">
      <c r="A157" s="35"/>
      <c r="B157" s="35"/>
      <c r="C157" s="92">
        <v>8109</v>
      </c>
      <c r="D157" s="32" t="s">
        <v>152</v>
      </c>
      <c r="E157" s="34">
        <f>VLOOKUP(C157,'Cálculos AGOSTO 2022'!$A$8:$J$353,10,0)</f>
        <v>1</v>
      </c>
      <c r="F157" s="93">
        <f>VLOOKUP(C157,'Cálculos AGOSTO 2022'!$L$8:$U$353,10,0)</f>
        <v>1</v>
      </c>
      <c r="G157" s="79"/>
      <c r="H157" s="37"/>
      <c r="I157" s="76">
        <f t="shared" si="2"/>
        <v>0</v>
      </c>
    </row>
    <row r="158" spans="1:9" x14ac:dyDescent="0.25">
      <c r="A158" s="35"/>
      <c r="B158" s="35"/>
      <c r="C158" s="92">
        <v>8110</v>
      </c>
      <c r="D158" s="32" t="s">
        <v>153</v>
      </c>
      <c r="E158" s="34">
        <f>VLOOKUP(C158,'Cálculos AGOSTO 2022'!$A$8:$J$353,10,0)</f>
        <v>2</v>
      </c>
      <c r="F158" s="93">
        <f>VLOOKUP(C158,'Cálculos AGOSTO 2022'!$L$8:$U$353,10,0)</f>
        <v>2</v>
      </c>
      <c r="G158" s="79"/>
      <c r="H158" s="37"/>
      <c r="I158" s="76">
        <f t="shared" si="2"/>
        <v>0</v>
      </c>
    </row>
    <row r="159" spans="1:9" x14ac:dyDescent="0.25">
      <c r="A159" s="35"/>
      <c r="B159" s="35"/>
      <c r="C159" s="92">
        <v>8111</v>
      </c>
      <c r="D159" s="32" t="s">
        <v>154</v>
      </c>
      <c r="E159" s="34">
        <f>VLOOKUP(C159,'Cálculos AGOSTO 2022'!$A$8:$J$353,10,0)</f>
        <v>1</v>
      </c>
      <c r="F159" s="93">
        <f>VLOOKUP(C159,'Cálculos AGOSTO 2022'!$L$8:$U$353,10,0)</f>
        <v>2</v>
      </c>
      <c r="G159" s="79"/>
      <c r="H159" s="37"/>
      <c r="I159" s="76">
        <f t="shared" si="2"/>
        <v>-1</v>
      </c>
    </row>
    <row r="160" spans="1:9" x14ac:dyDescent="0.25">
      <c r="A160" s="35"/>
      <c r="B160" s="35"/>
      <c r="C160" s="92">
        <v>8112</v>
      </c>
      <c r="D160" s="32" t="s">
        <v>155</v>
      </c>
      <c r="E160" s="34">
        <f>VLOOKUP(C160,'Cálculos AGOSTO 2022'!$A$8:$J$353,10,0)</f>
        <v>2</v>
      </c>
      <c r="F160" s="93">
        <f>VLOOKUP(C160,'Cálculos AGOSTO 2022'!$L$8:$U$353,10,0)</f>
        <v>2</v>
      </c>
      <c r="G160" s="79"/>
      <c r="H160" s="37"/>
      <c r="I160" s="76">
        <f t="shared" si="2"/>
        <v>0</v>
      </c>
    </row>
    <row r="161" spans="1:9" x14ac:dyDescent="0.25">
      <c r="A161" s="35"/>
      <c r="B161" s="35"/>
      <c r="C161" s="92">
        <v>8201</v>
      </c>
      <c r="D161" s="32" t="s">
        <v>156</v>
      </c>
      <c r="E161" s="34">
        <f>VLOOKUP(C161,'Cálculos AGOSTO 2022'!$A$8:$J$353,10,0)</f>
        <v>1</v>
      </c>
      <c r="F161" s="93">
        <f>VLOOKUP(C161,'Cálculos AGOSTO 2022'!$L$8:$U$353,10,0)</f>
        <v>1</v>
      </c>
      <c r="G161" s="79"/>
      <c r="H161" s="37"/>
      <c r="I161" s="76">
        <f t="shared" si="2"/>
        <v>0</v>
      </c>
    </row>
    <row r="162" spans="1:9" x14ac:dyDescent="0.25">
      <c r="A162" s="35"/>
      <c r="B162" s="35"/>
      <c r="C162" s="92">
        <v>8202</v>
      </c>
      <c r="D162" s="32" t="s">
        <v>157</v>
      </c>
      <c r="E162" s="34">
        <f>VLOOKUP(C162,'Cálculos AGOSTO 2022'!$A$8:$J$353,10,0)</f>
        <v>1</v>
      </c>
      <c r="F162" s="93">
        <f>VLOOKUP(C162,'Cálculos AGOSTO 2022'!$L$8:$U$353,10,0)</f>
        <v>1</v>
      </c>
      <c r="G162" s="79"/>
      <c r="H162" s="37"/>
      <c r="I162" s="76">
        <f t="shared" si="2"/>
        <v>0</v>
      </c>
    </row>
    <row r="163" spans="1:9" x14ac:dyDescent="0.25">
      <c r="A163" s="35"/>
      <c r="B163" s="35"/>
      <c r="C163" s="92">
        <v>8203</v>
      </c>
      <c r="D163" s="32" t="s">
        <v>158</v>
      </c>
      <c r="E163" s="34">
        <f>VLOOKUP(C163,'Cálculos AGOSTO 2022'!$A$8:$J$353,10,0)</f>
        <v>1</v>
      </c>
      <c r="F163" s="93">
        <f>VLOOKUP(C163,'Cálculos AGOSTO 2022'!$L$8:$U$353,10,0)</f>
        <v>1</v>
      </c>
      <c r="G163" s="79"/>
      <c r="H163" s="37"/>
      <c r="I163" s="76">
        <f t="shared" si="2"/>
        <v>0</v>
      </c>
    </row>
    <row r="164" spans="1:9" x14ac:dyDescent="0.25">
      <c r="A164" s="35"/>
      <c r="B164" s="35"/>
      <c r="C164" s="92">
        <v>8204</v>
      </c>
      <c r="D164" s="32" t="s">
        <v>159</v>
      </c>
      <c r="E164" s="34">
        <f>VLOOKUP(C164,'Cálculos AGOSTO 2022'!$A$8:$J$353,10,0)</f>
        <v>1</v>
      </c>
      <c r="F164" s="93">
        <f>VLOOKUP(C164,'Cálculos AGOSTO 2022'!$L$8:$U$353,10,0)</f>
        <v>1</v>
      </c>
      <c r="G164" s="79"/>
      <c r="H164" s="37"/>
      <c r="I164" s="76">
        <f t="shared" si="2"/>
        <v>0</v>
      </c>
    </row>
    <row r="165" spans="1:9" x14ac:dyDescent="0.25">
      <c r="A165" s="35"/>
      <c r="B165" s="35"/>
      <c r="C165" s="92">
        <v>8205</v>
      </c>
      <c r="D165" s="32" t="s">
        <v>160</v>
      </c>
      <c r="E165" s="34">
        <f>VLOOKUP(C165,'Cálculos AGOSTO 2022'!$A$8:$J$353,10,0)</f>
        <v>1</v>
      </c>
      <c r="F165" s="93">
        <f>VLOOKUP(C165,'Cálculos AGOSTO 2022'!$L$8:$U$353,10,0)</f>
        <v>1</v>
      </c>
      <c r="G165" s="79"/>
      <c r="H165" s="37"/>
      <c r="I165" s="76">
        <f t="shared" si="2"/>
        <v>0</v>
      </c>
    </row>
    <row r="166" spans="1:9" x14ac:dyDescent="0.25">
      <c r="A166" s="35"/>
      <c r="B166" s="35"/>
      <c r="C166" s="92">
        <v>8206</v>
      </c>
      <c r="D166" s="32" t="s">
        <v>161</v>
      </c>
      <c r="E166" s="34">
        <f>VLOOKUP(C166,'Cálculos AGOSTO 2022'!$A$8:$J$353,10,0)</f>
        <v>1</v>
      </c>
      <c r="F166" s="93">
        <f>VLOOKUP(C166,'Cálculos AGOSTO 2022'!$L$8:$U$353,10,0)</f>
        <v>1</v>
      </c>
      <c r="G166" s="79"/>
      <c r="H166" s="37"/>
      <c r="I166" s="76">
        <f t="shared" si="2"/>
        <v>0</v>
      </c>
    </row>
    <row r="167" spans="1:9" x14ac:dyDescent="0.25">
      <c r="A167" s="35"/>
      <c r="B167" s="35"/>
      <c r="C167" s="92">
        <v>8207</v>
      </c>
      <c r="D167" s="32" t="s">
        <v>162</v>
      </c>
      <c r="E167" s="34">
        <f>VLOOKUP(C167,'Cálculos AGOSTO 2022'!$A$8:$J$353,10,0)</f>
        <v>1</v>
      </c>
      <c r="F167" s="93">
        <f>VLOOKUP(C167,'Cálculos AGOSTO 2022'!$L$8:$U$353,10,0)</f>
        <v>1</v>
      </c>
      <c r="G167" s="79"/>
      <c r="H167" s="37"/>
      <c r="I167" s="76">
        <f t="shared" si="2"/>
        <v>0</v>
      </c>
    </row>
    <row r="168" spans="1:9" x14ac:dyDescent="0.25">
      <c r="A168" s="35"/>
      <c r="B168" s="35"/>
      <c r="C168" s="92">
        <v>8301</v>
      </c>
      <c r="D168" s="32" t="s">
        <v>163</v>
      </c>
      <c r="E168" s="34">
        <f>VLOOKUP(C168,'Cálculos AGOSTO 2022'!$A$8:$J$353,10,0)</f>
        <v>3</v>
      </c>
      <c r="F168" s="93">
        <f>VLOOKUP(C168,'Cálculos AGOSTO 2022'!$L$8:$U$353,10,0)</f>
        <v>2</v>
      </c>
      <c r="G168" s="79"/>
      <c r="H168" s="37"/>
      <c r="I168" s="76">
        <f t="shared" si="2"/>
        <v>1</v>
      </c>
    </row>
    <row r="169" spans="1:9" x14ac:dyDescent="0.25">
      <c r="A169" s="35"/>
      <c r="B169" s="35"/>
      <c r="C169" s="92">
        <v>8302</v>
      </c>
      <c r="D169" s="32" t="s">
        <v>164</v>
      </c>
      <c r="E169" s="34">
        <f>VLOOKUP(C169,'Cálculos AGOSTO 2022'!$A$8:$J$353,10,0)</f>
        <v>1</v>
      </c>
      <c r="F169" s="93">
        <f>VLOOKUP(C169,'Cálculos AGOSTO 2022'!$L$8:$U$353,10,0)</f>
        <v>1</v>
      </c>
      <c r="G169" s="79"/>
      <c r="H169" s="37"/>
      <c r="I169" s="76">
        <f t="shared" si="2"/>
        <v>0</v>
      </c>
    </row>
    <row r="170" spans="1:9" x14ac:dyDescent="0.25">
      <c r="A170" s="35"/>
      <c r="B170" s="35"/>
      <c r="C170" s="92">
        <v>8303</v>
      </c>
      <c r="D170" s="32" t="s">
        <v>165</v>
      </c>
      <c r="E170" s="34">
        <f>VLOOKUP(C170,'Cálculos AGOSTO 2022'!$A$8:$J$353,10,0)</f>
        <v>1</v>
      </c>
      <c r="F170" s="93">
        <f>VLOOKUP(C170,'Cálculos AGOSTO 2022'!$L$8:$U$353,10,0)</f>
        <v>1</v>
      </c>
      <c r="G170" s="79"/>
      <c r="H170" s="37"/>
      <c r="I170" s="76">
        <f t="shared" si="2"/>
        <v>0</v>
      </c>
    </row>
    <row r="171" spans="1:9" x14ac:dyDescent="0.25">
      <c r="A171" s="35"/>
      <c r="B171" s="35"/>
      <c r="C171" s="92">
        <v>8304</v>
      </c>
      <c r="D171" s="32" t="s">
        <v>166</v>
      </c>
      <c r="E171" s="34">
        <f>VLOOKUP(C171,'Cálculos AGOSTO 2022'!$A$8:$J$353,10,0)</f>
        <v>1</v>
      </c>
      <c r="F171" s="93">
        <f>VLOOKUP(C171,'Cálculos AGOSTO 2022'!$L$8:$U$353,10,0)</f>
        <v>1</v>
      </c>
      <c r="G171" s="79"/>
      <c r="H171" s="37"/>
      <c r="I171" s="76">
        <f t="shared" si="2"/>
        <v>0</v>
      </c>
    </row>
    <row r="172" spans="1:9" x14ac:dyDescent="0.25">
      <c r="A172" s="35"/>
      <c r="B172" s="35"/>
      <c r="C172" s="92">
        <v>8305</v>
      </c>
      <c r="D172" s="32" t="s">
        <v>167</v>
      </c>
      <c r="E172" s="34">
        <f>VLOOKUP(C172,'Cálculos AGOSTO 2022'!$A$8:$J$353,10,0)</f>
        <v>1</v>
      </c>
      <c r="F172" s="93">
        <f>VLOOKUP(C172,'Cálculos AGOSTO 2022'!$L$8:$U$353,10,0)</f>
        <v>1</v>
      </c>
      <c r="G172" s="79"/>
      <c r="H172" s="37"/>
      <c r="I172" s="76">
        <f t="shared" si="2"/>
        <v>0</v>
      </c>
    </row>
    <row r="173" spans="1:9" x14ac:dyDescent="0.25">
      <c r="A173" s="35"/>
      <c r="B173" s="35"/>
      <c r="C173" s="92">
        <v>8306</v>
      </c>
      <c r="D173" s="32" t="s">
        <v>168</v>
      </c>
      <c r="E173" s="34">
        <f>VLOOKUP(C173,'Cálculos AGOSTO 2022'!$A$8:$J$353,10,0)</f>
        <v>1</v>
      </c>
      <c r="F173" s="93">
        <f>VLOOKUP(C173,'Cálculos AGOSTO 2022'!$L$8:$U$353,10,0)</f>
        <v>1</v>
      </c>
      <c r="G173" s="79"/>
      <c r="H173" s="37"/>
      <c r="I173" s="76">
        <f t="shared" si="2"/>
        <v>0</v>
      </c>
    </row>
    <row r="174" spans="1:9" x14ac:dyDescent="0.25">
      <c r="A174" s="35"/>
      <c r="B174" s="35"/>
      <c r="C174" s="92">
        <v>8307</v>
      </c>
      <c r="D174" s="32" t="s">
        <v>169</v>
      </c>
      <c r="E174" s="34">
        <f>VLOOKUP(C174,'Cálculos AGOSTO 2022'!$A$8:$J$353,10,0)</f>
        <v>1</v>
      </c>
      <c r="F174" s="93">
        <f>VLOOKUP(C174,'Cálculos AGOSTO 2022'!$L$8:$U$353,10,0)</f>
        <v>1</v>
      </c>
      <c r="G174" s="79"/>
      <c r="H174" s="37"/>
      <c r="I174" s="76">
        <f t="shared" si="2"/>
        <v>0</v>
      </c>
    </row>
    <row r="175" spans="1:9" x14ac:dyDescent="0.25">
      <c r="A175" s="35"/>
      <c r="B175" s="35"/>
      <c r="C175" s="92">
        <v>8308</v>
      </c>
      <c r="D175" s="32" t="s">
        <v>170</v>
      </c>
      <c r="E175" s="34">
        <f>VLOOKUP(C175,'Cálculos AGOSTO 2022'!$A$8:$J$353,10,0)</f>
        <v>1</v>
      </c>
      <c r="F175" s="93">
        <f>VLOOKUP(C175,'Cálculos AGOSTO 2022'!$L$8:$U$353,10,0)</f>
        <v>1</v>
      </c>
      <c r="G175" s="79"/>
      <c r="H175" s="37"/>
      <c r="I175" s="76">
        <f t="shared" si="2"/>
        <v>0</v>
      </c>
    </row>
    <row r="176" spans="1:9" x14ac:dyDescent="0.25">
      <c r="A176" s="35"/>
      <c r="B176" s="35"/>
      <c r="C176" s="92">
        <v>8309</v>
      </c>
      <c r="D176" s="32" t="s">
        <v>171</v>
      </c>
      <c r="E176" s="34">
        <f>VLOOKUP(C176,'Cálculos AGOSTO 2022'!$A$8:$J$353,10,0)</f>
        <v>1</v>
      </c>
      <c r="F176" s="93">
        <f>VLOOKUP(C176,'Cálculos AGOSTO 2022'!$L$8:$U$353,10,0)</f>
        <v>1</v>
      </c>
      <c r="G176" s="79"/>
      <c r="H176" s="37"/>
      <c r="I176" s="76">
        <f t="shared" si="2"/>
        <v>0</v>
      </c>
    </row>
    <row r="177" spans="1:9" x14ac:dyDescent="0.25">
      <c r="A177" s="35"/>
      <c r="B177" s="35"/>
      <c r="C177" s="92">
        <v>8310</v>
      </c>
      <c r="D177" s="32" t="s">
        <v>172</v>
      </c>
      <c r="E177" s="34">
        <f>VLOOKUP(C177,'Cálculos AGOSTO 2022'!$A$8:$J$353,10,0)</f>
        <v>1</v>
      </c>
      <c r="F177" s="93">
        <f>VLOOKUP(C177,'Cálculos AGOSTO 2022'!$L$8:$U$353,10,0)</f>
        <v>1</v>
      </c>
      <c r="G177" s="79"/>
      <c r="H177" s="37"/>
      <c r="I177" s="76">
        <f t="shared" si="2"/>
        <v>0</v>
      </c>
    </row>
    <row r="178" spans="1:9" x14ac:dyDescent="0.25">
      <c r="A178" s="35"/>
      <c r="B178" s="35"/>
      <c r="C178" s="92">
        <v>8311</v>
      </c>
      <c r="D178" s="32" t="s">
        <v>173</v>
      </c>
      <c r="E178" s="34">
        <f>VLOOKUP(C178,'Cálculos AGOSTO 2022'!$A$8:$J$353,10,0)</f>
        <v>1</v>
      </c>
      <c r="F178" s="93">
        <f>VLOOKUP(C178,'Cálculos AGOSTO 2022'!$L$8:$U$353,10,0)</f>
        <v>1</v>
      </c>
      <c r="G178" s="79"/>
      <c r="H178" s="37"/>
      <c r="I178" s="76">
        <f t="shared" si="2"/>
        <v>0</v>
      </c>
    </row>
    <row r="179" spans="1:9" x14ac:dyDescent="0.25">
      <c r="A179" s="35"/>
      <c r="B179" s="35"/>
      <c r="C179" s="92">
        <v>8312</v>
      </c>
      <c r="D179" s="32" t="s">
        <v>174</v>
      </c>
      <c r="E179" s="34">
        <f>VLOOKUP(C179,'Cálculos AGOSTO 2022'!$A$8:$J$353,10,0)</f>
        <v>1</v>
      </c>
      <c r="F179" s="93">
        <f>VLOOKUP(C179,'Cálculos AGOSTO 2022'!$L$8:$U$353,10,0)</f>
        <v>1</v>
      </c>
      <c r="G179" s="79"/>
      <c r="H179" s="37"/>
      <c r="I179" s="76">
        <f t="shared" si="2"/>
        <v>0</v>
      </c>
    </row>
    <row r="180" spans="1:9" x14ac:dyDescent="0.25">
      <c r="A180" s="35"/>
      <c r="B180" s="35"/>
      <c r="C180" s="92">
        <v>8313</v>
      </c>
      <c r="D180" s="32" t="s">
        <v>175</v>
      </c>
      <c r="E180" s="34">
        <f>VLOOKUP(C180,'Cálculos AGOSTO 2022'!$A$8:$J$353,10,0)</f>
        <v>1</v>
      </c>
      <c r="F180" s="93">
        <f>VLOOKUP(C180,'Cálculos AGOSTO 2022'!$L$8:$U$353,10,0)</f>
        <v>1</v>
      </c>
      <c r="G180" s="79"/>
      <c r="H180" s="37"/>
      <c r="I180" s="76">
        <f t="shared" si="2"/>
        <v>0</v>
      </c>
    </row>
    <row r="181" spans="1:9" x14ac:dyDescent="0.25">
      <c r="A181" s="35"/>
      <c r="B181" s="35"/>
      <c r="C181" s="92">
        <v>8314</v>
      </c>
      <c r="D181" s="32" t="s">
        <v>176</v>
      </c>
      <c r="E181" s="34">
        <f>VLOOKUP(C181,'Cálculos AGOSTO 2022'!$A$8:$J$353,10,0)</f>
        <v>1</v>
      </c>
      <c r="F181" s="93">
        <f>VLOOKUP(C181,'Cálculos AGOSTO 2022'!$L$8:$U$353,10,0)</f>
        <v>1</v>
      </c>
      <c r="G181" s="79"/>
      <c r="H181" s="37"/>
      <c r="I181" s="76">
        <f t="shared" si="2"/>
        <v>0</v>
      </c>
    </row>
    <row r="182" spans="1:9" x14ac:dyDescent="0.25">
      <c r="A182" s="35"/>
      <c r="B182" s="35"/>
      <c r="C182" s="92">
        <v>9101</v>
      </c>
      <c r="D182" s="32" t="s">
        <v>177</v>
      </c>
      <c r="E182" s="34">
        <f>VLOOKUP(C182,'Cálculos AGOSTO 2022'!$A$8:$J$353,10,0)</f>
        <v>4</v>
      </c>
      <c r="F182" s="93">
        <f>VLOOKUP(C182,'Cálculos AGOSTO 2022'!$L$8:$U$353,10,0)</f>
        <v>3</v>
      </c>
      <c r="G182" s="79"/>
      <c r="H182" s="37"/>
      <c r="I182" s="76">
        <f t="shared" si="2"/>
        <v>1</v>
      </c>
    </row>
    <row r="183" spans="1:9" x14ac:dyDescent="0.25">
      <c r="A183" s="35"/>
      <c r="B183" s="35"/>
      <c r="C183" s="92">
        <v>9102</v>
      </c>
      <c r="D183" s="32" t="s">
        <v>178</v>
      </c>
      <c r="E183" s="34">
        <f>VLOOKUP(C183,'Cálculos AGOSTO 2022'!$A$8:$J$353,10,0)</f>
        <v>1</v>
      </c>
      <c r="F183" s="93">
        <f>VLOOKUP(C183,'Cálculos AGOSTO 2022'!$L$8:$U$353,10,0)</f>
        <v>1</v>
      </c>
      <c r="G183" s="79"/>
      <c r="H183" s="37"/>
      <c r="I183" s="76">
        <f t="shared" si="2"/>
        <v>0</v>
      </c>
    </row>
    <row r="184" spans="1:9" x14ac:dyDescent="0.25">
      <c r="A184" s="35"/>
      <c r="B184" s="35"/>
      <c r="C184" s="92">
        <v>9103</v>
      </c>
      <c r="D184" s="32" t="s">
        <v>179</v>
      </c>
      <c r="E184" s="34">
        <f>VLOOKUP(C184,'Cálculos AGOSTO 2022'!$A$8:$J$353,10,0)</f>
        <v>1</v>
      </c>
      <c r="F184" s="93">
        <f>VLOOKUP(C184,'Cálculos AGOSTO 2022'!$L$8:$U$353,10,0)</f>
        <v>1</v>
      </c>
      <c r="G184" s="79"/>
      <c r="H184" s="37"/>
      <c r="I184" s="76">
        <f t="shared" si="2"/>
        <v>0</v>
      </c>
    </row>
    <row r="185" spans="1:9" x14ac:dyDescent="0.25">
      <c r="A185" s="35"/>
      <c r="B185" s="35"/>
      <c r="C185" s="92">
        <v>9104</v>
      </c>
      <c r="D185" s="32" t="s">
        <v>180</v>
      </c>
      <c r="E185" s="34">
        <f>VLOOKUP(C185,'Cálculos AGOSTO 2022'!$A$8:$J$353,10,0)</f>
        <v>1</v>
      </c>
      <c r="F185" s="93">
        <f>VLOOKUP(C185,'Cálculos AGOSTO 2022'!$L$8:$U$353,10,0)</f>
        <v>1</v>
      </c>
      <c r="G185" s="79"/>
      <c r="H185" s="37"/>
      <c r="I185" s="76">
        <f t="shared" si="2"/>
        <v>0</v>
      </c>
    </row>
    <row r="186" spans="1:9" x14ac:dyDescent="0.25">
      <c r="A186" s="35"/>
      <c r="B186" s="35"/>
      <c r="C186" s="92">
        <v>9105</v>
      </c>
      <c r="D186" s="32" t="s">
        <v>181</v>
      </c>
      <c r="E186" s="34">
        <f>VLOOKUP(C186,'Cálculos AGOSTO 2022'!$A$8:$J$353,10,0)</f>
        <v>1</v>
      </c>
      <c r="F186" s="93">
        <f>VLOOKUP(C186,'Cálculos AGOSTO 2022'!$L$8:$U$353,10,0)</f>
        <v>1</v>
      </c>
      <c r="G186" s="79"/>
      <c r="H186" s="37"/>
      <c r="I186" s="76">
        <f t="shared" si="2"/>
        <v>0</v>
      </c>
    </row>
    <row r="187" spans="1:9" x14ac:dyDescent="0.25">
      <c r="A187" s="35"/>
      <c r="B187" s="35"/>
      <c r="C187" s="92">
        <v>9106</v>
      </c>
      <c r="D187" s="32" t="s">
        <v>182</v>
      </c>
      <c r="E187" s="34">
        <f>VLOOKUP(C187,'Cálculos AGOSTO 2022'!$A$8:$J$353,10,0)</f>
        <v>1</v>
      </c>
      <c r="F187" s="93">
        <f>VLOOKUP(C187,'Cálculos AGOSTO 2022'!$L$8:$U$353,10,0)</f>
        <v>1</v>
      </c>
      <c r="G187" s="79"/>
      <c r="H187" s="37"/>
      <c r="I187" s="76">
        <f t="shared" si="2"/>
        <v>0</v>
      </c>
    </row>
    <row r="188" spans="1:9" x14ac:dyDescent="0.25">
      <c r="A188" s="35"/>
      <c r="B188" s="35"/>
      <c r="C188" s="92">
        <v>9107</v>
      </c>
      <c r="D188" s="32" t="s">
        <v>183</v>
      </c>
      <c r="E188" s="34">
        <f>VLOOKUP(C188,'Cálculos AGOSTO 2022'!$A$8:$J$353,10,0)</f>
        <v>1</v>
      </c>
      <c r="F188" s="93">
        <f>VLOOKUP(C188,'Cálculos AGOSTO 2022'!$L$8:$U$353,10,0)</f>
        <v>1</v>
      </c>
      <c r="G188" s="79"/>
      <c r="H188" s="37"/>
      <c r="I188" s="76">
        <f t="shared" si="2"/>
        <v>0</v>
      </c>
    </row>
    <row r="189" spans="1:9" x14ac:dyDescent="0.25">
      <c r="A189" s="35"/>
      <c r="B189" s="35"/>
      <c r="C189" s="92">
        <v>9108</v>
      </c>
      <c r="D189" s="32" t="s">
        <v>184</v>
      </c>
      <c r="E189" s="34">
        <f>VLOOKUP(C189,'Cálculos AGOSTO 2022'!$A$8:$J$353,10,0)</f>
        <v>1</v>
      </c>
      <c r="F189" s="93">
        <f>VLOOKUP(C189,'Cálculos AGOSTO 2022'!$L$8:$U$353,10,0)</f>
        <v>2</v>
      </c>
      <c r="G189" s="79"/>
      <c r="H189" s="37"/>
      <c r="I189" s="76">
        <f t="shared" si="2"/>
        <v>-1</v>
      </c>
    </row>
    <row r="190" spans="1:9" x14ac:dyDescent="0.25">
      <c r="A190" s="35"/>
      <c r="B190" s="35"/>
      <c r="C190" s="92">
        <v>9109</v>
      </c>
      <c r="D190" s="32" t="s">
        <v>185</v>
      </c>
      <c r="E190" s="34">
        <f>VLOOKUP(C190,'Cálculos AGOSTO 2022'!$A$8:$J$353,10,0)</f>
        <v>1</v>
      </c>
      <c r="F190" s="93">
        <f>VLOOKUP(C190,'Cálculos AGOSTO 2022'!$L$8:$U$353,10,0)</f>
        <v>1</v>
      </c>
      <c r="G190" s="79"/>
      <c r="H190" s="37"/>
      <c r="I190" s="76">
        <f t="shared" si="2"/>
        <v>0</v>
      </c>
    </row>
    <row r="191" spans="1:9" x14ac:dyDescent="0.25">
      <c r="A191" s="35"/>
      <c r="B191" s="35"/>
      <c r="C191" s="92">
        <v>9110</v>
      </c>
      <c r="D191" s="32" t="s">
        <v>186</v>
      </c>
      <c r="E191" s="34">
        <f>VLOOKUP(C191,'Cálculos AGOSTO 2022'!$A$8:$J$353,10,0)</f>
        <v>1</v>
      </c>
      <c r="F191" s="93">
        <f>VLOOKUP(C191,'Cálculos AGOSTO 2022'!$L$8:$U$353,10,0)</f>
        <v>1</v>
      </c>
      <c r="G191" s="79"/>
      <c r="H191" s="37"/>
      <c r="I191" s="76">
        <f t="shared" si="2"/>
        <v>0</v>
      </c>
    </row>
    <row r="192" spans="1:9" x14ac:dyDescent="0.25">
      <c r="A192" s="35"/>
      <c r="B192" s="35"/>
      <c r="C192" s="92">
        <v>9111</v>
      </c>
      <c r="D192" s="32" t="s">
        <v>187</v>
      </c>
      <c r="E192" s="34">
        <f>VLOOKUP(C192,'Cálculos AGOSTO 2022'!$A$8:$J$353,10,0)</f>
        <v>1</v>
      </c>
      <c r="F192" s="93">
        <f>VLOOKUP(C192,'Cálculos AGOSTO 2022'!$L$8:$U$353,10,0)</f>
        <v>1</v>
      </c>
      <c r="G192" s="79"/>
      <c r="H192" s="37"/>
      <c r="I192" s="76">
        <f t="shared" si="2"/>
        <v>0</v>
      </c>
    </row>
    <row r="193" spans="1:9" x14ac:dyDescent="0.25">
      <c r="A193" s="35"/>
      <c r="B193" s="35"/>
      <c r="C193" s="92">
        <v>9112</v>
      </c>
      <c r="D193" s="32" t="s">
        <v>188</v>
      </c>
      <c r="E193" s="34">
        <f>VLOOKUP(C193,'Cálculos AGOSTO 2022'!$A$8:$J$353,10,0)</f>
        <v>2</v>
      </c>
      <c r="F193" s="93">
        <f>VLOOKUP(C193,'Cálculos AGOSTO 2022'!$L$8:$U$353,10,0)</f>
        <v>2</v>
      </c>
      <c r="G193" s="79"/>
      <c r="H193" s="37"/>
      <c r="I193" s="76">
        <f t="shared" si="2"/>
        <v>0</v>
      </c>
    </row>
    <row r="194" spans="1:9" x14ac:dyDescent="0.25">
      <c r="A194" s="35"/>
      <c r="B194" s="35"/>
      <c r="C194" s="92">
        <v>9113</v>
      </c>
      <c r="D194" s="32" t="s">
        <v>189</v>
      </c>
      <c r="E194" s="34">
        <f>VLOOKUP(C194,'Cálculos AGOSTO 2022'!$A$8:$J$353,10,0)</f>
        <v>1</v>
      </c>
      <c r="F194" s="93">
        <f>VLOOKUP(C194,'Cálculos AGOSTO 2022'!$L$8:$U$353,10,0)</f>
        <v>1</v>
      </c>
      <c r="G194" s="79"/>
      <c r="H194" s="37"/>
      <c r="I194" s="76">
        <f t="shared" si="2"/>
        <v>0</v>
      </c>
    </row>
    <row r="195" spans="1:9" x14ac:dyDescent="0.25">
      <c r="A195" s="35"/>
      <c r="B195" s="35"/>
      <c r="C195" s="92">
        <v>9114</v>
      </c>
      <c r="D195" s="32" t="s">
        <v>190</v>
      </c>
      <c r="E195" s="34">
        <f>VLOOKUP(C195,'Cálculos AGOSTO 2022'!$A$8:$J$353,10,0)</f>
        <v>1</v>
      </c>
      <c r="F195" s="93">
        <f>VLOOKUP(C195,'Cálculos AGOSTO 2022'!$L$8:$U$353,10,0)</f>
        <v>1</v>
      </c>
      <c r="G195" s="79"/>
      <c r="H195" s="37"/>
      <c r="I195" s="76">
        <f t="shared" si="2"/>
        <v>0</v>
      </c>
    </row>
    <row r="196" spans="1:9" x14ac:dyDescent="0.25">
      <c r="A196" s="35"/>
      <c r="B196" s="35"/>
      <c r="C196" s="92">
        <v>9115</v>
      </c>
      <c r="D196" s="32" t="s">
        <v>191</v>
      </c>
      <c r="E196" s="34">
        <f>VLOOKUP(C196,'Cálculos AGOSTO 2022'!$A$8:$J$353,10,0)</f>
        <v>1</v>
      </c>
      <c r="F196" s="93">
        <f>VLOOKUP(C196,'Cálculos AGOSTO 2022'!$L$8:$U$353,10,0)</f>
        <v>1</v>
      </c>
      <c r="G196" s="79"/>
      <c r="H196" s="37"/>
      <c r="I196" s="76">
        <f t="shared" si="2"/>
        <v>0</v>
      </c>
    </row>
    <row r="197" spans="1:9" x14ac:dyDescent="0.25">
      <c r="A197" s="35"/>
      <c r="B197" s="35"/>
      <c r="C197" s="92">
        <v>9116</v>
      </c>
      <c r="D197" s="32" t="s">
        <v>192</v>
      </c>
      <c r="E197" s="34">
        <f>VLOOKUP(C197,'Cálculos AGOSTO 2022'!$A$8:$J$353,10,0)</f>
        <v>1</v>
      </c>
      <c r="F197" s="93">
        <f>VLOOKUP(C197,'Cálculos AGOSTO 2022'!$L$8:$U$353,10,0)</f>
        <v>1</v>
      </c>
      <c r="G197" s="79"/>
      <c r="H197" s="37"/>
      <c r="I197" s="76">
        <f t="shared" si="2"/>
        <v>0</v>
      </c>
    </row>
    <row r="198" spans="1:9" x14ac:dyDescent="0.25">
      <c r="A198" s="35"/>
      <c r="B198" s="35"/>
      <c r="C198" s="92">
        <v>9117</v>
      </c>
      <c r="D198" s="32" t="s">
        <v>193</v>
      </c>
      <c r="E198" s="34">
        <f>VLOOKUP(C198,'Cálculos AGOSTO 2022'!$A$8:$J$353,10,0)</f>
        <v>1</v>
      </c>
      <c r="F198" s="93">
        <f>VLOOKUP(C198,'Cálculos AGOSTO 2022'!$L$8:$U$353,10,0)</f>
        <v>1</v>
      </c>
      <c r="G198" s="79"/>
      <c r="H198" s="37"/>
      <c r="I198" s="76">
        <f t="shared" si="2"/>
        <v>0</v>
      </c>
    </row>
    <row r="199" spans="1:9" x14ac:dyDescent="0.25">
      <c r="A199" s="35"/>
      <c r="B199" s="35"/>
      <c r="C199" s="92">
        <v>9118</v>
      </c>
      <c r="D199" s="32" t="s">
        <v>194</v>
      </c>
      <c r="E199" s="34">
        <f>VLOOKUP(C199,'Cálculos AGOSTO 2022'!$A$8:$J$353,10,0)</f>
        <v>1</v>
      </c>
      <c r="F199" s="93">
        <f>VLOOKUP(C199,'Cálculos AGOSTO 2022'!$L$8:$U$353,10,0)</f>
        <v>1</v>
      </c>
      <c r="G199" s="79"/>
      <c r="H199" s="37"/>
      <c r="I199" s="76">
        <f t="shared" si="2"/>
        <v>0</v>
      </c>
    </row>
    <row r="200" spans="1:9" x14ac:dyDescent="0.25">
      <c r="A200" s="35"/>
      <c r="B200" s="35"/>
      <c r="C200" s="92">
        <v>9119</v>
      </c>
      <c r="D200" s="32" t="s">
        <v>195</v>
      </c>
      <c r="E200" s="34">
        <f>VLOOKUP(C200,'Cálculos AGOSTO 2022'!$A$8:$J$353,10,0)</f>
        <v>1</v>
      </c>
      <c r="F200" s="93">
        <f>VLOOKUP(C200,'Cálculos AGOSTO 2022'!$L$8:$U$353,10,0)</f>
        <v>1</v>
      </c>
      <c r="G200" s="79"/>
      <c r="H200" s="37"/>
      <c r="I200" s="76">
        <f t="shared" si="2"/>
        <v>0</v>
      </c>
    </row>
    <row r="201" spans="1:9" x14ac:dyDescent="0.25">
      <c r="A201" s="35"/>
      <c r="B201" s="35"/>
      <c r="C201" s="92">
        <v>9120</v>
      </c>
      <c r="D201" s="32" t="s">
        <v>196</v>
      </c>
      <c r="E201" s="34">
        <f>VLOOKUP(C201,'Cálculos AGOSTO 2022'!$A$8:$J$353,10,0)</f>
        <v>1</v>
      </c>
      <c r="F201" s="93">
        <f>VLOOKUP(C201,'Cálculos AGOSTO 2022'!$L$8:$U$353,10,0)</f>
        <v>2</v>
      </c>
      <c r="G201" s="79"/>
      <c r="H201" s="37"/>
      <c r="I201" s="76">
        <f t="shared" ref="I201:I264" si="3">E201-F201</f>
        <v>-1</v>
      </c>
    </row>
    <row r="202" spans="1:9" x14ac:dyDescent="0.25">
      <c r="A202" s="35"/>
      <c r="B202" s="35"/>
      <c r="C202" s="92">
        <v>9121</v>
      </c>
      <c r="D202" s="32" t="s">
        <v>197</v>
      </c>
      <c r="E202" s="34">
        <f>VLOOKUP(C202,'Cálculos AGOSTO 2022'!$A$8:$J$353,10,0)</f>
        <v>1</v>
      </c>
      <c r="F202" s="93">
        <f>VLOOKUP(C202,'Cálculos AGOSTO 2022'!$L$8:$U$353,10,0)</f>
        <v>1</v>
      </c>
      <c r="G202" s="79"/>
      <c r="H202" s="37"/>
      <c r="I202" s="76">
        <f t="shared" si="3"/>
        <v>0</v>
      </c>
    </row>
    <row r="203" spans="1:9" x14ac:dyDescent="0.25">
      <c r="A203" s="35"/>
      <c r="B203" s="35"/>
      <c r="C203" s="92">
        <v>9201</v>
      </c>
      <c r="D203" s="32" t="s">
        <v>198</v>
      </c>
      <c r="E203" s="34">
        <f>VLOOKUP(C203,'Cálculos AGOSTO 2022'!$A$8:$J$353,10,0)</f>
        <v>1</v>
      </c>
      <c r="F203" s="93">
        <f>VLOOKUP(C203,'Cálculos AGOSTO 2022'!$L$8:$U$353,10,0)</f>
        <v>2</v>
      </c>
      <c r="G203" s="79"/>
      <c r="H203" s="37"/>
      <c r="I203" s="76">
        <f t="shared" si="3"/>
        <v>-1</v>
      </c>
    </row>
    <row r="204" spans="1:9" x14ac:dyDescent="0.25">
      <c r="A204" s="35"/>
      <c r="B204" s="35"/>
      <c r="C204" s="92">
        <v>9202</v>
      </c>
      <c r="D204" s="32" t="s">
        <v>199</v>
      </c>
      <c r="E204" s="34">
        <f>VLOOKUP(C204,'Cálculos AGOSTO 2022'!$A$8:$J$353,10,0)</f>
        <v>1</v>
      </c>
      <c r="F204" s="93">
        <f>VLOOKUP(C204,'Cálculos AGOSTO 2022'!$L$8:$U$353,10,0)</f>
        <v>1</v>
      </c>
      <c r="G204" s="79"/>
      <c r="H204" s="37"/>
      <c r="I204" s="76">
        <f t="shared" si="3"/>
        <v>0</v>
      </c>
    </row>
    <row r="205" spans="1:9" x14ac:dyDescent="0.25">
      <c r="A205" s="35"/>
      <c r="B205" s="35"/>
      <c r="C205" s="92">
        <v>9203</v>
      </c>
      <c r="D205" s="32" t="s">
        <v>200</v>
      </c>
      <c r="E205" s="34">
        <f>VLOOKUP(C205,'Cálculos AGOSTO 2022'!$A$8:$J$353,10,0)</f>
        <v>1</v>
      </c>
      <c r="F205" s="93">
        <f>VLOOKUP(C205,'Cálculos AGOSTO 2022'!$L$8:$U$353,10,0)</f>
        <v>1</v>
      </c>
      <c r="G205" s="79"/>
      <c r="H205" s="37"/>
      <c r="I205" s="76">
        <f t="shared" si="3"/>
        <v>0</v>
      </c>
    </row>
    <row r="206" spans="1:9" x14ac:dyDescent="0.25">
      <c r="A206" s="35"/>
      <c r="B206" s="35"/>
      <c r="C206" s="92">
        <v>9204</v>
      </c>
      <c r="D206" s="32" t="s">
        <v>201</v>
      </c>
      <c r="E206" s="34">
        <f>VLOOKUP(C206,'Cálculos AGOSTO 2022'!$A$8:$J$353,10,0)</f>
        <v>1</v>
      </c>
      <c r="F206" s="93">
        <f>VLOOKUP(C206,'Cálculos AGOSTO 2022'!$L$8:$U$353,10,0)</f>
        <v>1</v>
      </c>
      <c r="G206" s="79"/>
      <c r="H206" s="37"/>
      <c r="I206" s="76">
        <f t="shared" si="3"/>
        <v>0</v>
      </c>
    </row>
    <row r="207" spans="1:9" x14ac:dyDescent="0.25">
      <c r="A207" s="35"/>
      <c r="B207" s="35"/>
      <c r="C207" s="92">
        <v>9205</v>
      </c>
      <c r="D207" s="32" t="s">
        <v>202</v>
      </c>
      <c r="E207" s="34">
        <f>VLOOKUP(C207,'Cálculos AGOSTO 2022'!$A$8:$J$353,10,0)</f>
        <v>1</v>
      </c>
      <c r="F207" s="93">
        <f>VLOOKUP(C207,'Cálculos AGOSTO 2022'!$L$8:$U$353,10,0)</f>
        <v>1</v>
      </c>
      <c r="G207" s="79"/>
      <c r="H207" s="37"/>
      <c r="I207" s="76">
        <f t="shared" si="3"/>
        <v>0</v>
      </c>
    </row>
    <row r="208" spans="1:9" x14ac:dyDescent="0.25">
      <c r="A208" s="35"/>
      <c r="B208" s="35"/>
      <c r="C208" s="92">
        <v>9206</v>
      </c>
      <c r="D208" s="32" t="s">
        <v>203</v>
      </c>
      <c r="E208" s="34">
        <f>VLOOKUP(C208,'Cálculos AGOSTO 2022'!$A$8:$J$353,10,0)</f>
        <v>1</v>
      </c>
      <c r="F208" s="93">
        <f>VLOOKUP(C208,'Cálculos AGOSTO 2022'!$L$8:$U$353,10,0)</f>
        <v>1</v>
      </c>
      <c r="G208" s="79"/>
      <c r="H208" s="37"/>
      <c r="I208" s="76">
        <f t="shared" si="3"/>
        <v>0</v>
      </c>
    </row>
    <row r="209" spans="1:9" x14ac:dyDescent="0.25">
      <c r="A209" s="35"/>
      <c r="B209" s="35"/>
      <c r="C209" s="92">
        <v>9207</v>
      </c>
      <c r="D209" s="32" t="s">
        <v>204</v>
      </c>
      <c r="E209" s="34">
        <f>VLOOKUP(C209,'Cálculos AGOSTO 2022'!$A$8:$J$353,10,0)</f>
        <v>1</v>
      </c>
      <c r="F209" s="93">
        <f>VLOOKUP(C209,'Cálculos AGOSTO 2022'!$L$8:$U$353,10,0)</f>
        <v>1</v>
      </c>
      <c r="G209" s="79"/>
      <c r="H209" s="37"/>
      <c r="I209" s="76">
        <f t="shared" si="3"/>
        <v>0</v>
      </c>
    </row>
    <row r="210" spans="1:9" x14ac:dyDescent="0.25">
      <c r="A210" s="35"/>
      <c r="B210" s="35"/>
      <c r="C210" s="92">
        <v>9208</v>
      </c>
      <c r="D210" s="32" t="s">
        <v>205</v>
      </c>
      <c r="E210" s="34">
        <f>VLOOKUP(C210,'Cálculos AGOSTO 2022'!$A$8:$J$353,10,0)</f>
        <v>1</v>
      </c>
      <c r="F210" s="93">
        <f>VLOOKUP(C210,'Cálculos AGOSTO 2022'!$L$8:$U$353,10,0)</f>
        <v>1</v>
      </c>
      <c r="G210" s="79"/>
      <c r="H210" s="37"/>
      <c r="I210" s="76">
        <f t="shared" si="3"/>
        <v>0</v>
      </c>
    </row>
    <row r="211" spans="1:9" x14ac:dyDescent="0.25">
      <c r="A211" s="35"/>
      <c r="B211" s="35"/>
      <c r="C211" s="92">
        <v>9209</v>
      </c>
      <c r="D211" s="32" t="s">
        <v>206</v>
      </c>
      <c r="E211" s="34">
        <f>VLOOKUP(C211,'Cálculos AGOSTO 2022'!$A$8:$J$353,10,0)</f>
        <v>1</v>
      </c>
      <c r="F211" s="93">
        <f>VLOOKUP(C211,'Cálculos AGOSTO 2022'!$L$8:$U$353,10,0)</f>
        <v>1</v>
      </c>
      <c r="G211" s="79"/>
      <c r="H211" s="37"/>
      <c r="I211" s="76">
        <f t="shared" si="3"/>
        <v>0</v>
      </c>
    </row>
    <row r="212" spans="1:9" x14ac:dyDescent="0.25">
      <c r="A212" s="35"/>
      <c r="B212" s="35"/>
      <c r="C212" s="92">
        <v>9210</v>
      </c>
      <c r="D212" s="32" t="s">
        <v>207</v>
      </c>
      <c r="E212" s="34">
        <f>VLOOKUP(C212,'Cálculos AGOSTO 2022'!$A$8:$J$353,10,0)</f>
        <v>1</v>
      </c>
      <c r="F212" s="93">
        <f>VLOOKUP(C212,'Cálculos AGOSTO 2022'!$L$8:$U$353,10,0)</f>
        <v>1</v>
      </c>
      <c r="G212" s="79"/>
      <c r="H212" s="37"/>
      <c r="I212" s="76">
        <f t="shared" si="3"/>
        <v>0</v>
      </c>
    </row>
    <row r="213" spans="1:9" x14ac:dyDescent="0.25">
      <c r="A213" s="35"/>
      <c r="B213" s="35"/>
      <c r="C213" s="92">
        <v>9211</v>
      </c>
      <c r="D213" s="32" t="s">
        <v>208</v>
      </c>
      <c r="E213" s="34">
        <f>VLOOKUP(C213,'Cálculos AGOSTO 2022'!$A$8:$J$353,10,0)</f>
        <v>1</v>
      </c>
      <c r="F213" s="93">
        <f>VLOOKUP(C213,'Cálculos AGOSTO 2022'!$L$8:$U$353,10,0)</f>
        <v>1</v>
      </c>
      <c r="G213" s="79"/>
      <c r="H213" s="37"/>
      <c r="I213" s="76">
        <f t="shared" si="3"/>
        <v>0</v>
      </c>
    </row>
    <row r="214" spans="1:9" x14ac:dyDescent="0.25">
      <c r="A214" s="35"/>
      <c r="B214" s="35"/>
      <c r="C214" s="92">
        <v>10101</v>
      </c>
      <c r="D214" s="32" t="s">
        <v>209</v>
      </c>
      <c r="E214" s="34">
        <f>VLOOKUP(C214,'Cálculos AGOSTO 2022'!$A$8:$J$353,10,0)</f>
        <v>4</v>
      </c>
      <c r="F214" s="93">
        <f>VLOOKUP(C214,'Cálculos AGOSTO 2022'!$L$8:$U$353,10,0)</f>
        <v>3</v>
      </c>
      <c r="G214" s="79"/>
      <c r="H214" s="37"/>
      <c r="I214" s="76">
        <f t="shared" si="3"/>
        <v>1</v>
      </c>
    </row>
    <row r="215" spans="1:9" x14ac:dyDescent="0.25">
      <c r="A215" s="35"/>
      <c r="B215" s="35"/>
      <c r="C215" s="92">
        <v>10102</v>
      </c>
      <c r="D215" s="32" t="s">
        <v>210</v>
      </c>
      <c r="E215" s="34">
        <f>VLOOKUP(C215,'Cálculos AGOSTO 2022'!$A$8:$J$353,10,0)</f>
        <v>1</v>
      </c>
      <c r="F215" s="93">
        <f>VLOOKUP(C215,'Cálculos AGOSTO 2022'!$L$8:$U$353,10,0)</f>
        <v>1</v>
      </c>
      <c r="G215" s="79"/>
      <c r="H215" s="37"/>
      <c r="I215" s="76">
        <f t="shared" si="3"/>
        <v>0</v>
      </c>
    </row>
    <row r="216" spans="1:9" x14ac:dyDescent="0.25">
      <c r="A216" s="35"/>
      <c r="B216" s="35"/>
      <c r="C216" s="92">
        <v>10103</v>
      </c>
      <c r="D216" s="32" t="s">
        <v>211</v>
      </c>
      <c r="E216" s="34">
        <f>VLOOKUP(C216,'Cálculos AGOSTO 2022'!$A$8:$J$353,10,0)</f>
        <v>1</v>
      </c>
      <c r="F216" s="93">
        <f>VLOOKUP(C216,'Cálculos AGOSTO 2022'!$L$8:$U$353,10,0)</f>
        <v>1</v>
      </c>
      <c r="G216" s="79"/>
      <c r="H216" s="37"/>
      <c r="I216" s="76">
        <f t="shared" si="3"/>
        <v>0</v>
      </c>
    </row>
    <row r="217" spans="1:9" x14ac:dyDescent="0.25">
      <c r="A217" s="35"/>
      <c r="B217" s="35"/>
      <c r="C217" s="92">
        <v>10104</v>
      </c>
      <c r="D217" s="32" t="s">
        <v>212</v>
      </c>
      <c r="E217" s="34">
        <f>VLOOKUP(C217,'Cálculos AGOSTO 2022'!$A$8:$J$353,10,0)</f>
        <v>1</v>
      </c>
      <c r="F217" s="93">
        <f>VLOOKUP(C217,'Cálculos AGOSTO 2022'!$L$8:$U$353,10,0)</f>
        <v>1</v>
      </c>
      <c r="G217" s="79"/>
      <c r="H217" s="37"/>
      <c r="I217" s="76">
        <f t="shared" si="3"/>
        <v>0</v>
      </c>
    </row>
    <row r="218" spans="1:9" x14ac:dyDescent="0.25">
      <c r="A218" s="35"/>
      <c r="B218" s="35"/>
      <c r="C218" s="92">
        <v>10105</v>
      </c>
      <c r="D218" s="32" t="s">
        <v>213</v>
      </c>
      <c r="E218" s="34">
        <f>VLOOKUP(C218,'Cálculos AGOSTO 2022'!$A$8:$J$353,10,0)</f>
        <v>1</v>
      </c>
      <c r="F218" s="93">
        <f>VLOOKUP(C218,'Cálculos AGOSTO 2022'!$L$8:$U$353,10,0)</f>
        <v>1</v>
      </c>
      <c r="G218" s="79"/>
      <c r="H218" s="37"/>
      <c r="I218" s="76">
        <f t="shared" si="3"/>
        <v>0</v>
      </c>
    </row>
    <row r="219" spans="1:9" x14ac:dyDescent="0.25">
      <c r="A219" s="35"/>
      <c r="B219" s="35"/>
      <c r="C219" s="92">
        <v>10106</v>
      </c>
      <c r="D219" s="32" t="s">
        <v>214</v>
      </c>
      <c r="E219" s="34">
        <f>VLOOKUP(C219,'Cálculos AGOSTO 2022'!$A$8:$J$353,10,0)</f>
        <v>1</v>
      </c>
      <c r="F219" s="93">
        <f>VLOOKUP(C219,'Cálculos AGOSTO 2022'!$L$8:$U$353,10,0)</f>
        <v>1</v>
      </c>
      <c r="G219" s="79"/>
      <c r="H219" s="37"/>
      <c r="I219" s="76">
        <f t="shared" si="3"/>
        <v>0</v>
      </c>
    </row>
    <row r="220" spans="1:9" x14ac:dyDescent="0.25">
      <c r="A220" s="35"/>
      <c r="B220" s="35"/>
      <c r="C220" s="92">
        <v>10107</v>
      </c>
      <c r="D220" s="32" t="s">
        <v>215</v>
      </c>
      <c r="E220" s="34">
        <f>VLOOKUP(C220,'Cálculos AGOSTO 2022'!$A$8:$J$353,10,0)</f>
        <v>1</v>
      </c>
      <c r="F220" s="93">
        <f>VLOOKUP(C220,'Cálculos AGOSTO 2022'!$L$8:$U$353,10,0)</f>
        <v>1</v>
      </c>
      <c r="G220" s="79"/>
      <c r="H220" s="37"/>
      <c r="I220" s="76">
        <f t="shared" si="3"/>
        <v>0</v>
      </c>
    </row>
    <row r="221" spans="1:9" x14ac:dyDescent="0.25">
      <c r="A221" s="35"/>
      <c r="B221" s="35"/>
      <c r="C221" s="92">
        <v>10108</v>
      </c>
      <c r="D221" s="32" t="s">
        <v>216</v>
      </c>
      <c r="E221" s="34">
        <f>VLOOKUP(C221,'Cálculos AGOSTO 2022'!$A$8:$J$353,10,0)</f>
        <v>1</v>
      </c>
      <c r="F221" s="93">
        <f>VLOOKUP(C221,'Cálculos AGOSTO 2022'!$L$8:$U$353,10,0)</f>
        <v>1</v>
      </c>
      <c r="G221" s="79"/>
      <c r="H221" s="37"/>
      <c r="I221" s="76">
        <f t="shared" si="3"/>
        <v>0</v>
      </c>
    </row>
    <row r="222" spans="1:9" x14ac:dyDescent="0.25">
      <c r="A222" s="35"/>
      <c r="B222" s="35"/>
      <c r="C222" s="92">
        <v>10109</v>
      </c>
      <c r="D222" s="32" t="s">
        <v>217</v>
      </c>
      <c r="E222" s="34">
        <f>VLOOKUP(C222,'Cálculos AGOSTO 2022'!$A$8:$J$353,10,0)</f>
        <v>1</v>
      </c>
      <c r="F222" s="93">
        <f>VLOOKUP(C222,'Cálculos AGOSTO 2022'!$L$8:$U$353,10,0)</f>
        <v>2</v>
      </c>
      <c r="G222" s="79"/>
      <c r="H222" s="37"/>
      <c r="I222" s="76">
        <f t="shared" si="3"/>
        <v>-1</v>
      </c>
    </row>
    <row r="223" spans="1:9" x14ac:dyDescent="0.25">
      <c r="A223" s="35"/>
      <c r="B223" s="35"/>
      <c r="C223" s="92">
        <v>10201</v>
      </c>
      <c r="D223" s="32" t="s">
        <v>218</v>
      </c>
      <c r="E223" s="34">
        <f>VLOOKUP(C223,'Cálculos AGOSTO 2022'!$A$8:$J$353,10,0)</f>
        <v>1</v>
      </c>
      <c r="F223" s="93">
        <f>VLOOKUP(C223,'Cálculos AGOSTO 2022'!$L$8:$U$353,10,0)</f>
        <v>2</v>
      </c>
      <c r="G223" s="79"/>
      <c r="H223" s="37"/>
      <c r="I223" s="76">
        <f t="shared" si="3"/>
        <v>-1</v>
      </c>
    </row>
    <row r="224" spans="1:9" x14ac:dyDescent="0.25">
      <c r="A224" s="35"/>
      <c r="B224" s="35"/>
      <c r="C224" s="92">
        <v>10202</v>
      </c>
      <c r="D224" s="32" t="s">
        <v>219</v>
      </c>
      <c r="E224" s="34">
        <f>VLOOKUP(C224,'Cálculos AGOSTO 2022'!$A$8:$J$353,10,0)</f>
        <v>1</v>
      </c>
      <c r="F224" s="93">
        <f>VLOOKUP(C224,'Cálculos AGOSTO 2022'!$L$8:$U$353,10,0)</f>
        <v>2</v>
      </c>
      <c r="G224" s="79"/>
      <c r="H224" s="37"/>
      <c r="I224" s="76">
        <f t="shared" si="3"/>
        <v>-1</v>
      </c>
    </row>
    <row r="225" spans="1:9" x14ac:dyDescent="0.25">
      <c r="A225" s="35"/>
      <c r="B225" s="35"/>
      <c r="C225" s="92">
        <v>10203</v>
      </c>
      <c r="D225" s="32" t="s">
        <v>220</v>
      </c>
      <c r="E225" s="34">
        <f>VLOOKUP(C225,'Cálculos AGOSTO 2022'!$A$8:$J$353,10,0)</f>
        <v>1</v>
      </c>
      <c r="F225" s="93">
        <f>VLOOKUP(C225,'Cálculos AGOSTO 2022'!$L$8:$U$353,10,0)</f>
        <v>1</v>
      </c>
      <c r="G225" s="79"/>
      <c r="H225" s="37"/>
      <c r="I225" s="76">
        <f t="shared" si="3"/>
        <v>0</v>
      </c>
    </row>
    <row r="226" spans="1:9" x14ac:dyDescent="0.25">
      <c r="A226" s="35"/>
      <c r="B226" s="35"/>
      <c r="C226" s="92">
        <v>10204</v>
      </c>
      <c r="D226" s="32" t="s">
        <v>221</v>
      </c>
      <c r="E226" s="34">
        <f>VLOOKUP(C226,'Cálculos AGOSTO 2022'!$A$8:$J$353,10,0)</f>
        <v>1</v>
      </c>
      <c r="F226" s="93">
        <f>VLOOKUP(C226,'Cálculos AGOSTO 2022'!$L$8:$U$353,10,0)</f>
        <v>1</v>
      </c>
      <c r="G226" s="79"/>
      <c r="H226" s="37"/>
      <c r="I226" s="76">
        <f t="shared" si="3"/>
        <v>0</v>
      </c>
    </row>
    <row r="227" spans="1:9" x14ac:dyDescent="0.25">
      <c r="A227" s="35"/>
      <c r="B227" s="35"/>
      <c r="C227" s="92">
        <v>10205</v>
      </c>
      <c r="D227" s="32" t="s">
        <v>222</v>
      </c>
      <c r="E227" s="34">
        <f>VLOOKUP(C227,'Cálculos AGOSTO 2022'!$A$8:$J$353,10,0)</f>
        <v>1</v>
      </c>
      <c r="F227" s="93">
        <f>VLOOKUP(C227,'Cálculos AGOSTO 2022'!$L$8:$U$353,10,0)</f>
        <v>1</v>
      </c>
      <c r="G227" s="79"/>
      <c r="H227" s="37"/>
      <c r="I227" s="76">
        <f t="shared" si="3"/>
        <v>0</v>
      </c>
    </row>
    <row r="228" spans="1:9" x14ac:dyDescent="0.25">
      <c r="A228" s="35"/>
      <c r="B228" s="35"/>
      <c r="C228" s="92">
        <v>10206</v>
      </c>
      <c r="D228" s="32" t="s">
        <v>223</v>
      </c>
      <c r="E228" s="34">
        <f>VLOOKUP(C228,'Cálculos AGOSTO 2022'!$A$8:$J$353,10,0)</f>
        <v>1</v>
      </c>
      <c r="F228" s="93">
        <f>VLOOKUP(C228,'Cálculos AGOSTO 2022'!$L$8:$U$353,10,0)</f>
        <v>1</v>
      </c>
      <c r="G228" s="79"/>
      <c r="H228" s="37"/>
      <c r="I228" s="76">
        <f t="shared" si="3"/>
        <v>0</v>
      </c>
    </row>
    <row r="229" spans="1:9" x14ac:dyDescent="0.25">
      <c r="A229" s="35"/>
      <c r="B229" s="35"/>
      <c r="C229" s="92">
        <v>10207</v>
      </c>
      <c r="D229" s="32" t="s">
        <v>224</v>
      </c>
      <c r="E229" s="34">
        <f>VLOOKUP(C229,'Cálculos AGOSTO 2022'!$A$8:$J$353,10,0)</f>
        <v>1</v>
      </c>
      <c r="F229" s="93">
        <f>VLOOKUP(C229,'Cálculos AGOSTO 2022'!$L$8:$U$353,10,0)</f>
        <v>1</v>
      </c>
      <c r="G229" s="79"/>
      <c r="H229" s="37"/>
      <c r="I229" s="76">
        <f t="shared" si="3"/>
        <v>0</v>
      </c>
    </row>
    <row r="230" spans="1:9" x14ac:dyDescent="0.25">
      <c r="A230" s="35"/>
      <c r="B230" s="35"/>
      <c r="C230" s="92">
        <v>10208</v>
      </c>
      <c r="D230" s="32" t="s">
        <v>225</v>
      </c>
      <c r="E230" s="34">
        <f>VLOOKUP(C230,'Cálculos AGOSTO 2022'!$A$8:$J$353,10,0)</f>
        <v>1</v>
      </c>
      <c r="F230" s="93">
        <f>VLOOKUP(C230,'Cálculos AGOSTO 2022'!$L$8:$U$353,10,0)</f>
        <v>2</v>
      </c>
      <c r="G230" s="79"/>
      <c r="H230" s="37"/>
      <c r="I230" s="76">
        <f t="shared" si="3"/>
        <v>-1</v>
      </c>
    </row>
    <row r="231" spans="1:9" x14ac:dyDescent="0.25">
      <c r="A231" s="35"/>
      <c r="B231" s="35"/>
      <c r="C231" s="92">
        <v>10209</v>
      </c>
      <c r="D231" s="32" t="s">
        <v>226</v>
      </c>
      <c r="E231" s="34">
        <f>VLOOKUP(C231,'Cálculos AGOSTO 2022'!$A$8:$J$353,10,0)</f>
        <v>1</v>
      </c>
      <c r="F231" s="93">
        <f>VLOOKUP(C231,'Cálculos AGOSTO 2022'!$L$8:$U$353,10,0)</f>
        <v>1</v>
      </c>
      <c r="G231" s="79"/>
      <c r="H231" s="37"/>
      <c r="I231" s="76">
        <f t="shared" si="3"/>
        <v>0</v>
      </c>
    </row>
    <row r="232" spans="1:9" x14ac:dyDescent="0.25">
      <c r="A232" s="35"/>
      <c r="B232" s="35"/>
      <c r="C232" s="92">
        <v>10210</v>
      </c>
      <c r="D232" s="32" t="s">
        <v>227</v>
      </c>
      <c r="E232" s="34">
        <f>VLOOKUP(C232,'Cálculos AGOSTO 2022'!$A$8:$J$353,10,0)</f>
        <v>1</v>
      </c>
      <c r="F232" s="93">
        <f>VLOOKUP(C232,'Cálculos AGOSTO 2022'!$L$8:$U$353,10,0)</f>
        <v>1</v>
      </c>
      <c r="G232" s="79"/>
      <c r="H232" s="37"/>
      <c r="I232" s="76">
        <f t="shared" si="3"/>
        <v>0</v>
      </c>
    </row>
    <row r="233" spans="1:9" x14ac:dyDescent="0.25">
      <c r="A233" s="35"/>
      <c r="B233" s="35"/>
      <c r="C233" s="92">
        <v>10301</v>
      </c>
      <c r="D233" s="32" t="s">
        <v>228</v>
      </c>
      <c r="E233" s="34">
        <f>VLOOKUP(C233,'Cálculos AGOSTO 2022'!$A$8:$J$353,10,0)</f>
        <v>3</v>
      </c>
      <c r="F233" s="93">
        <f>VLOOKUP(C233,'Cálculos AGOSTO 2022'!$L$8:$U$353,10,0)</f>
        <v>2</v>
      </c>
      <c r="G233" s="79"/>
      <c r="H233" s="37"/>
      <c r="I233" s="76">
        <f t="shared" si="3"/>
        <v>1</v>
      </c>
    </row>
    <row r="234" spans="1:9" x14ac:dyDescent="0.25">
      <c r="A234" s="35"/>
      <c r="B234" s="35"/>
      <c r="C234" s="92">
        <v>10302</v>
      </c>
      <c r="D234" s="32" t="s">
        <v>229</v>
      </c>
      <c r="E234" s="34">
        <f>VLOOKUP(C234,'Cálculos AGOSTO 2022'!$A$8:$J$353,10,0)</f>
        <v>1</v>
      </c>
      <c r="F234" s="93">
        <f>VLOOKUP(C234,'Cálculos AGOSTO 2022'!$L$8:$U$353,10,0)</f>
        <v>1</v>
      </c>
      <c r="G234" s="79"/>
      <c r="H234" s="37"/>
      <c r="I234" s="76">
        <f t="shared" si="3"/>
        <v>0</v>
      </c>
    </row>
    <row r="235" spans="1:9" x14ac:dyDescent="0.25">
      <c r="A235" s="35"/>
      <c r="B235" s="35"/>
      <c r="C235" s="92">
        <v>10303</v>
      </c>
      <c r="D235" s="32" t="s">
        <v>230</v>
      </c>
      <c r="E235" s="34">
        <f>VLOOKUP(C235,'Cálculos AGOSTO 2022'!$A$8:$J$353,10,0)</f>
        <v>1</v>
      </c>
      <c r="F235" s="93">
        <f>VLOOKUP(C235,'Cálculos AGOSTO 2022'!$L$8:$U$353,10,0)</f>
        <v>1</v>
      </c>
      <c r="G235" s="79"/>
      <c r="H235" s="37"/>
      <c r="I235" s="76">
        <f t="shared" si="3"/>
        <v>0</v>
      </c>
    </row>
    <row r="236" spans="1:9" x14ac:dyDescent="0.25">
      <c r="A236" s="35"/>
      <c r="B236" s="35"/>
      <c r="C236" s="92">
        <v>10304</v>
      </c>
      <c r="D236" s="32" t="s">
        <v>231</v>
      </c>
      <c r="E236" s="34">
        <f>VLOOKUP(C236,'Cálculos AGOSTO 2022'!$A$8:$J$353,10,0)</f>
        <v>1</v>
      </c>
      <c r="F236" s="93">
        <f>VLOOKUP(C236,'Cálculos AGOSTO 2022'!$L$8:$U$353,10,0)</f>
        <v>1</v>
      </c>
      <c r="G236" s="79"/>
      <c r="H236" s="37"/>
      <c r="I236" s="76">
        <f t="shared" si="3"/>
        <v>0</v>
      </c>
    </row>
    <row r="237" spans="1:9" x14ac:dyDescent="0.25">
      <c r="A237" s="35"/>
      <c r="B237" s="35"/>
      <c r="C237" s="92">
        <v>10305</v>
      </c>
      <c r="D237" s="32" t="s">
        <v>232</v>
      </c>
      <c r="E237" s="34">
        <f>VLOOKUP(C237,'Cálculos AGOSTO 2022'!$A$8:$J$353,10,0)</f>
        <v>1</v>
      </c>
      <c r="F237" s="93">
        <f>VLOOKUP(C237,'Cálculos AGOSTO 2022'!$L$8:$U$353,10,0)</f>
        <v>1</v>
      </c>
      <c r="G237" s="79"/>
      <c r="H237" s="37"/>
      <c r="I237" s="76">
        <f t="shared" si="3"/>
        <v>0</v>
      </c>
    </row>
    <row r="238" spans="1:9" x14ac:dyDescent="0.25">
      <c r="A238" s="35"/>
      <c r="B238" s="35"/>
      <c r="C238" s="92">
        <v>10306</v>
      </c>
      <c r="D238" s="32" t="s">
        <v>233</v>
      </c>
      <c r="E238" s="34">
        <f>VLOOKUP(C238,'Cálculos AGOSTO 2022'!$A$8:$J$353,10,0)</f>
        <v>1</v>
      </c>
      <c r="F238" s="93">
        <f>VLOOKUP(C238,'Cálculos AGOSTO 2022'!$L$8:$U$353,10,0)</f>
        <v>1</v>
      </c>
      <c r="G238" s="79"/>
      <c r="H238" s="37"/>
      <c r="I238" s="76">
        <f t="shared" si="3"/>
        <v>0</v>
      </c>
    </row>
    <row r="239" spans="1:9" x14ac:dyDescent="0.25">
      <c r="A239" s="35"/>
      <c r="B239" s="35"/>
      <c r="C239" s="92">
        <v>10307</v>
      </c>
      <c r="D239" s="32" t="s">
        <v>234</v>
      </c>
      <c r="E239" s="34">
        <f>VLOOKUP(C239,'Cálculos AGOSTO 2022'!$A$8:$J$353,10,0)</f>
        <v>1</v>
      </c>
      <c r="F239" s="93">
        <f>VLOOKUP(C239,'Cálculos AGOSTO 2022'!$L$8:$U$353,10,0)</f>
        <v>1</v>
      </c>
      <c r="G239" s="79"/>
      <c r="H239" s="37"/>
      <c r="I239" s="76">
        <f t="shared" si="3"/>
        <v>0</v>
      </c>
    </row>
    <row r="240" spans="1:9" x14ac:dyDescent="0.25">
      <c r="A240" s="35"/>
      <c r="B240" s="35"/>
      <c r="C240" s="92">
        <v>10401</v>
      </c>
      <c r="D240" s="32" t="s">
        <v>235</v>
      </c>
      <c r="E240" s="34">
        <f>VLOOKUP(C240,'Cálculos AGOSTO 2022'!$A$8:$J$353,10,0)</f>
        <v>1</v>
      </c>
      <c r="F240" s="93">
        <f>VLOOKUP(C240,'Cálculos AGOSTO 2022'!$L$8:$U$353,10,0)</f>
        <v>1</v>
      </c>
      <c r="G240" s="79"/>
      <c r="H240" s="37"/>
      <c r="I240" s="76">
        <f t="shared" si="3"/>
        <v>0</v>
      </c>
    </row>
    <row r="241" spans="1:9" x14ac:dyDescent="0.25">
      <c r="A241" s="35"/>
      <c r="B241" s="35"/>
      <c r="C241" s="92">
        <v>10402</v>
      </c>
      <c r="D241" s="32" t="s">
        <v>236</v>
      </c>
      <c r="E241" s="34">
        <f>VLOOKUP(C241,'Cálculos AGOSTO 2022'!$A$8:$J$353,10,0)</f>
        <v>1</v>
      </c>
      <c r="F241" s="93">
        <f>VLOOKUP(C241,'Cálculos AGOSTO 2022'!$L$8:$U$353,10,0)</f>
        <v>1</v>
      </c>
      <c r="G241" s="79"/>
      <c r="H241" s="37"/>
      <c r="I241" s="76">
        <f t="shared" si="3"/>
        <v>0</v>
      </c>
    </row>
    <row r="242" spans="1:9" x14ac:dyDescent="0.25">
      <c r="A242" s="35"/>
      <c r="B242" s="35"/>
      <c r="C242" s="92">
        <v>10403</v>
      </c>
      <c r="D242" s="32" t="s">
        <v>237</v>
      </c>
      <c r="E242" s="34">
        <f>VLOOKUP(C242,'Cálculos AGOSTO 2022'!$A$8:$J$353,10,0)</f>
        <v>1</v>
      </c>
      <c r="F242" s="93">
        <f>VLOOKUP(C242,'Cálculos AGOSTO 2022'!$L$8:$U$353,10,0)</f>
        <v>1</v>
      </c>
      <c r="G242" s="79"/>
      <c r="H242" s="37"/>
      <c r="I242" s="76">
        <f t="shared" si="3"/>
        <v>0</v>
      </c>
    </row>
    <row r="243" spans="1:9" x14ac:dyDescent="0.25">
      <c r="A243" s="35"/>
      <c r="B243" s="35"/>
      <c r="C243" s="92">
        <v>10404</v>
      </c>
      <c r="D243" s="32" t="s">
        <v>238</v>
      </c>
      <c r="E243" s="34">
        <f>VLOOKUP(C243,'Cálculos AGOSTO 2022'!$A$8:$J$353,10,0)</f>
        <v>1</v>
      </c>
      <c r="F243" s="93">
        <f>VLOOKUP(C243,'Cálculos AGOSTO 2022'!$L$8:$U$353,10,0)</f>
        <v>1</v>
      </c>
      <c r="G243" s="79"/>
      <c r="H243" s="37"/>
      <c r="I243" s="76">
        <f t="shared" si="3"/>
        <v>0</v>
      </c>
    </row>
    <row r="244" spans="1:9" x14ac:dyDescent="0.25">
      <c r="A244" s="35"/>
      <c r="B244" s="35"/>
      <c r="C244" s="92">
        <v>11101</v>
      </c>
      <c r="D244" s="32" t="s">
        <v>239</v>
      </c>
      <c r="E244" s="34">
        <f>VLOOKUP(C244,'Cálculos AGOSTO 2022'!$A$8:$J$353,10,0)</f>
        <v>1</v>
      </c>
      <c r="F244" s="93">
        <f>VLOOKUP(C244,'Cálculos AGOSTO 2022'!$L$8:$U$353,10,0)</f>
        <v>2</v>
      </c>
      <c r="G244" s="79"/>
      <c r="H244" s="37"/>
      <c r="I244" s="76">
        <f t="shared" si="3"/>
        <v>-1</v>
      </c>
    </row>
    <row r="245" spans="1:9" x14ac:dyDescent="0.25">
      <c r="A245" s="35"/>
      <c r="B245" s="35"/>
      <c r="C245" s="92">
        <v>11102</v>
      </c>
      <c r="D245" s="32" t="s">
        <v>240</v>
      </c>
      <c r="E245" s="34">
        <f>VLOOKUP(C245,'Cálculos AGOSTO 2022'!$A$8:$J$353,10,0)</f>
        <v>1</v>
      </c>
      <c r="F245" s="93">
        <f>VLOOKUP(C245,'Cálculos AGOSTO 2022'!$L$8:$U$353,10,0)</f>
        <v>1</v>
      </c>
      <c r="G245" s="79"/>
      <c r="H245" s="37"/>
      <c r="I245" s="76">
        <f t="shared" si="3"/>
        <v>0</v>
      </c>
    </row>
    <row r="246" spans="1:9" x14ac:dyDescent="0.25">
      <c r="A246" s="35"/>
      <c r="B246" s="35"/>
      <c r="C246" s="92">
        <v>11201</v>
      </c>
      <c r="D246" s="32" t="s">
        <v>241</v>
      </c>
      <c r="E246" s="34">
        <f>VLOOKUP(C246,'Cálculos AGOSTO 2022'!$A$8:$J$353,10,0)</f>
        <v>1</v>
      </c>
      <c r="F246" s="93">
        <f>VLOOKUP(C246,'Cálculos AGOSTO 2022'!$L$8:$U$353,10,0)</f>
        <v>1</v>
      </c>
      <c r="G246" s="79"/>
      <c r="H246" s="37"/>
      <c r="I246" s="76">
        <f t="shared" si="3"/>
        <v>0</v>
      </c>
    </row>
    <row r="247" spans="1:9" x14ac:dyDescent="0.25">
      <c r="A247" s="35"/>
      <c r="B247" s="35"/>
      <c r="C247" s="92">
        <v>11202</v>
      </c>
      <c r="D247" s="32" t="s">
        <v>242</v>
      </c>
      <c r="E247" s="34">
        <f>VLOOKUP(C247,'Cálculos AGOSTO 2022'!$A$8:$J$353,10,0)</f>
        <v>1</v>
      </c>
      <c r="F247" s="93">
        <f>VLOOKUP(C247,'Cálculos AGOSTO 2022'!$L$8:$U$353,10,0)</f>
        <v>1</v>
      </c>
      <c r="G247" s="79"/>
      <c r="H247" s="37"/>
      <c r="I247" s="76">
        <f t="shared" si="3"/>
        <v>0</v>
      </c>
    </row>
    <row r="248" spans="1:9" x14ac:dyDescent="0.25">
      <c r="A248" s="35"/>
      <c r="B248" s="35"/>
      <c r="C248" s="92">
        <v>11203</v>
      </c>
      <c r="D248" s="32" t="s">
        <v>243</v>
      </c>
      <c r="E248" s="34">
        <f>VLOOKUP(C248,'Cálculos AGOSTO 2022'!$A$8:$J$353,10,0)</f>
        <v>1</v>
      </c>
      <c r="F248" s="93">
        <f>VLOOKUP(C248,'Cálculos AGOSTO 2022'!$L$8:$U$353,10,0)</f>
        <v>1</v>
      </c>
      <c r="G248" s="79"/>
      <c r="H248" s="37"/>
      <c r="I248" s="76">
        <f t="shared" si="3"/>
        <v>0</v>
      </c>
    </row>
    <row r="249" spans="1:9" x14ac:dyDescent="0.25">
      <c r="A249" s="35"/>
      <c r="B249" s="35"/>
      <c r="C249" s="92">
        <v>11301</v>
      </c>
      <c r="D249" s="32" t="s">
        <v>244</v>
      </c>
      <c r="E249" s="34">
        <f>VLOOKUP(C249,'Cálculos AGOSTO 2022'!$A$8:$J$353,10,0)</f>
        <v>1</v>
      </c>
      <c r="F249" s="93">
        <f>VLOOKUP(C249,'Cálculos AGOSTO 2022'!$L$8:$U$353,10,0)</f>
        <v>1</v>
      </c>
      <c r="G249" s="79"/>
      <c r="H249" s="37"/>
      <c r="I249" s="76">
        <f t="shared" si="3"/>
        <v>0</v>
      </c>
    </row>
    <row r="250" spans="1:9" x14ac:dyDescent="0.25">
      <c r="A250" s="35"/>
      <c r="B250" s="35"/>
      <c r="C250" s="92">
        <v>11302</v>
      </c>
      <c r="D250" s="32" t="s">
        <v>245</v>
      </c>
      <c r="E250" s="34">
        <f>VLOOKUP(C250,'Cálculos AGOSTO 2022'!$A$8:$J$353,10,0)</f>
        <v>1</v>
      </c>
      <c r="F250" s="93">
        <f>VLOOKUP(C250,'Cálculos AGOSTO 2022'!$L$8:$U$353,10,0)</f>
        <v>1</v>
      </c>
      <c r="G250" s="79"/>
      <c r="H250" s="37"/>
      <c r="I250" s="76">
        <f t="shared" si="3"/>
        <v>0</v>
      </c>
    </row>
    <row r="251" spans="1:9" x14ac:dyDescent="0.25">
      <c r="A251" s="35"/>
      <c r="B251" s="35"/>
      <c r="C251" s="92">
        <v>11303</v>
      </c>
      <c r="D251" s="32" t="s">
        <v>246</v>
      </c>
      <c r="E251" s="34">
        <f>VLOOKUP(C251,'Cálculos AGOSTO 2022'!$A$8:$J$353,10,0)</f>
        <v>1</v>
      </c>
      <c r="F251" s="93">
        <f>VLOOKUP(C251,'Cálculos AGOSTO 2022'!$L$8:$U$353,10,0)</f>
        <v>1</v>
      </c>
      <c r="G251" s="79"/>
      <c r="H251" s="37"/>
      <c r="I251" s="76">
        <f t="shared" si="3"/>
        <v>0</v>
      </c>
    </row>
    <row r="252" spans="1:9" x14ac:dyDescent="0.25">
      <c r="A252" s="35"/>
      <c r="B252" s="35"/>
      <c r="C252" s="92">
        <v>11401</v>
      </c>
      <c r="D252" s="32" t="s">
        <v>247</v>
      </c>
      <c r="E252" s="34">
        <f>VLOOKUP(C252,'Cálculos AGOSTO 2022'!$A$8:$J$353,10,0)</f>
        <v>1</v>
      </c>
      <c r="F252" s="93">
        <f>VLOOKUP(C252,'Cálculos AGOSTO 2022'!$L$8:$U$353,10,0)</f>
        <v>1</v>
      </c>
      <c r="G252" s="79"/>
      <c r="H252" s="37"/>
      <c r="I252" s="76">
        <f t="shared" si="3"/>
        <v>0</v>
      </c>
    </row>
    <row r="253" spans="1:9" x14ac:dyDescent="0.25">
      <c r="A253" s="35"/>
      <c r="B253" s="35"/>
      <c r="C253" s="92">
        <v>11402</v>
      </c>
      <c r="D253" s="32" t="s">
        <v>248</v>
      </c>
      <c r="E253" s="34">
        <f>VLOOKUP(C253,'Cálculos AGOSTO 2022'!$A$8:$J$353,10,0)</f>
        <v>1</v>
      </c>
      <c r="F253" s="93">
        <f>VLOOKUP(C253,'Cálculos AGOSTO 2022'!$L$8:$U$353,10,0)</f>
        <v>1</v>
      </c>
      <c r="G253" s="79"/>
      <c r="H253" s="37"/>
      <c r="I253" s="76">
        <f t="shared" si="3"/>
        <v>0</v>
      </c>
    </row>
    <row r="254" spans="1:9" x14ac:dyDescent="0.25">
      <c r="A254" s="35"/>
      <c r="B254" s="35"/>
      <c r="C254" s="92">
        <v>12101</v>
      </c>
      <c r="D254" s="32" t="s">
        <v>249</v>
      </c>
      <c r="E254" s="34">
        <f>VLOOKUP(C254,'Cálculos AGOSTO 2022'!$A$8:$J$353,10,0)</f>
        <v>2</v>
      </c>
      <c r="F254" s="93">
        <f>VLOOKUP(C254,'Cálculos AGOSTO 2022'!$L$8:$U$353,10,0)</f>
        <v>3</v>
      </c>
      <c r="G254" s="79"/>
      <c r="H254" s="37"/>
      <c r="I254" s="76">
        <f t="shared" si="3"/>
        <v>-1</v>
      </c>
    </row>
    <row r="255" spans="1:9" x14ac:dyDescent="0.25">
      <c r="A255" s="35"/>
      <c r="B255" s="35"/>
      <c r="C255" s="92">
        <v>12102</v>
      </c>
      <c r="D255" s="32" t="s">
        <v>250</v>
      </c>
      <c r="E255" s="34">
        <f>VLOOKUP(C255,'Cálculos AGOSTO 2022'!$A$8:$J$353,10,0)</f>
        <v>1</v>
      </c>
      <c r="F255" s="93">
        <f>VLOOKUP(C255,'Cálculos AGOSTO 2022'!$L$8:$U$353,10,0)</f>
        <v>1</v>
      </c>
      <c r="G255" s="79"/>
      <c r="H255" s="37"/>
      <c r="I255" s="76">
        <f t="shared" si="3"/>
        <v>0</v>
      </c>
    </row>
    <row r="256" spans="1:9" x14ac:dyDescent="0.25">
      <c r="A256" s="35"/>
      <c r="B256" s="35"/>
      <c r="C256" s="92">
        <v>12103</v>
      </c>
      <c r="D256" s="32" t="s">
        <v>251</v>
      </c>
      <c r="E256" s="34">
        <f>VLOOKUP(C256,'Cálculos AGOSTO 2022'!$A$8:$J$353,10,0)</f>
        <v>1</v>
      </c>
      <c r="F256" s="93">
        <f>VLOOKUP(C256,'Cálculos AGOSTO 2022'!$L$8:$U$353,10,0)</f>
        <v>1</v>
      </c>
      <c r="G256" s="79"/>
      <c r="H256" s="37"/>
      <c r="I256" s="76">
        <f t="shared" si="3"/>
        <v>0</v>
      </c>
    </row>
    <row r="257" spans="1:9" x14ac:dyDescent="0.25">
      <c r="A257" s="35"/>
      <c r="B257" s="35"/>
      <c r="C257" s="92">
        <v>12104</v>
      </c>
      <c r="D257" s="32" t="s">
        <v>252</v>
      </c>
      <c r="E257" s="34">
        <f>VLOOKUP(C257,'Cálculos AGOSTO 2022'!$A$8:$J$353,10,0)</f>
        <v>1</v>
      </c>
      <c r="F257" s="93">
        <f>VLOOKUP(C257,'Cálculos AGOSTO 2022'!$L$8:$U$353,10,0)</f>
        <v>1</v>
      </c>
      <c r="G257" s="79"/>
      <c r="H257" s="37"/>
      <c r="I257" s="76">
        <f t="shared" si="3"/>
        <v>0</v>
      </c>
    </row>
    <row r="258" spans="1:9" x14ac:dyDescent="0.25">
      <c r="A258" s="35"/>
      <c r="B258" s="35"/>
      <c r="C258" s="92">
        <v>12201</v>
      </c>
      <c r="D258" s="32" t="s">
        <v>253</v>
      </c>
      <c r="E258" s="34">
        <f>VLOOKUP(C258,'Cálculos AGOSTO 2022'!$A$8:$J$353,10,0)</f>
        <v>1</v>
      </c>
      <c r="F258" s="93">
        <f>VLOOKUP(C258,'Cálculos AGOSTO 2022'!$L$8:$U$353,10,0)</f>
        <v>1</v>
      </c>
      <c r="G258" s="79"/>
      <c r="H258" s="37"/>
      <c r="I258" s="76">
        <f t="shared" si="3"/>
        <v>0</v>
      </c>
    </row>
    <row r="259" spans="1:9" x14ac:dyDescent="0.25">
      <c r="A259" s="35"/>
      <c r="B259" s="35"/>
      <c r="C259" s="92">
        <v>12301</v>
      </c>
      <c r="D259" s="32" t="s">
        <v>254</v>
      </c>
      <c r="E259" s="34">
        <f>VLOOKUP(C259,'Cálculos AGOSTO 2022'!$A$8:$J$353,10,0)</f>
        <v>1</v>
      </c>
      <c r="F259" s="93">
        <f>VLOOKUP(C259,'Cálculos AGOSTO 2022'!$L$8:$U$353,10,0)</f>
        <v>1</v>
      </c>
      <c r="G259" s="79"/>
      <c r="H259" s="37"/>
      <c r="I259" s="76">
        <f t="shared" si="3"/>
        <v>0</v>
      </c>
    </row>
    <row r="260" spans="1:9" x14ac:dyDescent="0.25">
      <c r="A260" s="35"/>
      <c r="B260" s="35"/>
      <c r="C260" s="92">
        <v>12302</v>
      </c>
      <c r="D260" s="32" t="s">
        <v>255</v>
      </c>
      <c r="E260" s="34">
        <f>VLOOKUP(C260,'Cálculos AGOSTO 2022'!$A$8:$J$353,10,0)</f>
        <v>1</v>
      </c>
      <c r="F260" s="93">
        <f>VLOOKUP(C260,'Cálculos AGOSTO 2022'!$L$8:$U$353,10,0)</f>
        <v>1</v>
      </c>
      <c r="G260" s="79"/>
      <c r="H260" s="37"/>
      <c r="I260" s="76">
        <f t="shared" si="3"/>
        <v>0</v>
      </c>
    </row>
    <row r="261" spans="1:9" x14ac:dyDescent="0.25">
      <c r="A261" s="35"/>
      <c r="B261" s="35"/>
      <c r="C261" s="92">
        <v>12303</v>
      </c>
      <c r="D261" s="32" t="s">
        <v>256</v>
      </c>
      <c r="E261" s="34">
        <f>VLOOKUP(C261,'Cálculos AGOSTO 2022'!$A$8:$J$353,10,0)</f>
        <v>1</v>
      </c>
      <c r="F261" s="93">
        <f>VLOOKUP(C261,'Cálculos AGOSTO 2022'!$L$8:$U$353,10,0)</f>
        <v>1</v>
      </c>
      <c r="G261" s="79"/>
      <c r="H261" s="37"/>
      <c r="I261" s="76">
        <f t="shared" si="3"/>
        <v>0</v>
      </c>
    </row>
    <row r="262" spans="1:9" x14ac:dyDescent="0.25">
      <c r="A262" s="35"/>
      <c r="B262" s="35"/>
      <c r="C262" s="92">
        <v>12401</v>
      </c>
      <c r="D262" s="32" t="s">
        <v>257</v>
      </c>
      <c r="E262" s="34">
        <f>VLOOKUP(C262,'Cálculos AGOSTO 2022'!$A$8:$J$353,10,0)</f>
        <v>1</v>
      </c>
      <c r="F262" s="93">
        <f>VLOOKUP(C262,'Cálculos AGOSTO 2022'!$L$8:$U$353,10,0)</f>
        <v>1</v>
      </c>
      <c r="G262" s="79"/>
      <c r="H262" s="37"/>
      <c r="I262" s="76">
        <f t="shared" si="3"/>
        <v>0</v>
      </c>
    </row>
    <row r="263" spans="1:9" x14ac:dyDescent="0.25">
      <c r="A263" s="35"/>
      <c r="B263" s="35"/>
      <c r="C263" s="92">
        <v>12402</v>
      </c>
      <c r="D263" s="32" t="s">
        <v>258</v>
      </c>
      <c r="E263" s="34">
        <f>VLOOKUP(C263,'Cálculos AGOSTO 2022'!$A$8:$J$353,10,0)</f>
        <v>1</v>
      </c>
      <c r="F263" s="93">
        <f>VLOOKUP(C263,'Cálculos AGOSTO 2022'!$L$8:$U$353,10,0)</f>
        <v>1</v>
      </c>
      <c r="G263" s="79"/>
      <c r="H263" s="37"/>
      <c r="I263" s="76">
        <f t="shared" si="3"/>
        <v>0</v>
      </c>
    </row>
    <row r="264" spans="1:9" x14ac:dyDescent="0.25">
      <c r="A264" s="35"/>
      <c r="B264" s="35"/>
      <c r="C264" s="92">
        <v>13101</v>
      </c>
      <c r="D264" s="32" t="s">
        <v>259</v>
      </c>
      <c r="E264" s="34">
        <f>VLOOKUP(C264,'Cálculos AGOSTO 2022'!$A$8:$J$353,10,0)</f>
        <v>4</v>
      </c>
      <c r="F264" s="93">
        <f>VLOOKUP(C264,'Cálculos AGOSTO 2022'!$L$8:$U$353,10,0)</f>
        <v>4</v>
      </c>
      <c r="G264" s="79"/>
      <c r="H264" s="37"/>
      <c r="I264" s="76">
        <f t="shared" si="3"/>
        <v>0</v>
      </c>
    </row>
    <row r="265" spans="1:9" x14ac:dyDescent="0.25">
      <c r="A265" s="35"/>
      <c r="B265" s="35"/>
      <c r="C265" s="92">
        <v>13102</v>
      </c>
      <c r="D265" s="32" t="s">
        <v>260</v>
      </c>
      <c r="E265" s="34">
        <f>VLOOKUP(C265,'Cálculos AGOSTO 2022'!$A$8:$J$353,10,0)</f>
        <v>2</v>
      </c>
      <c r="F265" s="93">
        <f>VLOOKUP(C265,'Cálculos AGOSTO 2022'!$L$8:$U$353,10,0)</f>
        <v>2</v>
      </c>
      <c r="G265" s="79"/>
      <c r="H265" s="37"/>
      <c r="I265" s="76">
        <f t="shared" ref="I265:I328" si="4">E265-F265</f>
        <v>0</v>
      </c>
    </row>
    <row r="266" spans="1:9" x14ac:dyDescent="0.25">
      <c r="A266" s="35"/>
      <c r="B266" s="35"/>
      <c r="C266" s="92">
        <v>13103</v>
      </c>
      <c r="D266" s="32" t="s">
        <v>261</v>
      </c>
      <c r="E266" s="34">
        <f>VLOOKUP(C266,'Cálculos AGOSTO 2022'!$A$8:$J$353,10,0)</f>
        <v>2</v>
      </c>
      <c r="F266" s="93">
        <f>VLOOKUP(C266,'Cálculos AGOSTO 2022'!$L$8:$U$353,10,0)</f>
        <v>3</v>
      </c>
      <c r="G266" s="79"/>
      <c r="H266" s="37"/>
      <c r="I266" s="76">
        <f t="shared" si="4"/>
        <v>-1</v>
      </c>
    </row>
    <row r="267" spans="1:9" x14ac:dyDescent="0.25">
      <c r="A267" s="35"/>
      <c r="B267" s="35"/>
      <c r="C267" s="92">
        <v>13104</v>
      </c>
      <c r="D267" s="32" t="s">
        <v>262</v>
      </c>
      <c r="E267" s="34">
        <f>VLOOKUP(C267,'Cálculos AGOSTO 2022'!$A$8:$J$353,10,0)</f>
        <v>2</v>
      </c>
      <c r="F267" s="93">
        <f>VLOOKUP(C267,'Cálculos AGOSTO 2022'!$L$8:$U$353,10,0)</f>
        <v>3</v>
      </c>
      <c r="G267" s="79"/>
      <c r="H267" s="37"/>
      <c r="I267" s="76">
        <f t="shared" si="4"/>
        <v>-1</v>
      </c>
    </row>
    <row r="268" spans="1:9" x14ac:dyDescent="0.25">
      <c r="A268" s="35"/>
      <c r="B268" s="35"/>
      <c r="C268" s="92">
        <v>13105</v>
      </c>
      <c r="D268" s="32" t="s">
        <v>263</v>
      </c>
      <c r="E268" s="34">
        <f>VLOOKUP(C268,'Cálculos AGOSTO 2022'!$A$8:$J$353,10,0)</f>
        <v>3</v>
      </c>
      <c r="F268" s="93">
        <f>VLOOKUP(C268,'Cálculos AGOSTO 2022'!$L$8:$U$353,10,0)</f>
        <v>2</v>
      </c>
      <c r="G268" s="79"/>
      <c r="H268" s="37"/>
      <c r="I268" s="76">
        <f t="shared" si="4"/>
        <v>1</v>
      </c>
    </row>
    <row r="269" spans="1:9" x14ac:dyDescent="0.25">
      <c r="A269" s="35"/>
      <c r="B269" s="35"/>
      <c r="C269" s="92">
        <v>13106</v>
      </c>
      <c r="D269" s="32" t="s">
        <v>264</v>
      </c>
      <c r="E269" s="34">
        <f>VLOOKUP(C269,'Cálculos AGOSTO 2022'!$A$8:$J$353,10,0)</f>
        <v>3</v>
      </c>
      <c r="F269" s="93">
        <f>VLOOKUP(C269,'Cálculos AGOSTO 2022'!$L$8:$U$353,10,0)</f>
        <v>2</v>
      </c>
      <c r="G269" s="79"/>
      <c r="H269" s="37"/>
      <c r="I269" s="76">
        <f t="shared" si="4"/>
        <v>1</v>
      </c>
    </row>
    <row r="270" spans="1:9" x14ac:dyDescent="0.25">
      <c r="A270" s="35"/>
      <c r="B270" s="35"/>
      <c r="C270" s="92">
        <v>13107</v>
      </c>
      <c r="D270" s="32" t="s">
        <v>265</v>
      </c>
      <c r="E270" s="34">
        <f>VLOOKUP(C270,'Cálculos AGOSTO 2022'!$A$8:$J$353,10,0)</f>
        <v>2</v>
      </c>
      <c r="F270" s="93">
        <f>VLOOKUP(C270,'Cálculos AGOSTO 2022'!$L$8:$U$353,10,0)</f>
        <v>2</v>
      </c>
      <c r="G270" s="79"/>
      <c r="H270" s="37"/>
      <c r="I270" s="76">
        <f t="shared" si="4"/>
        <v>0</v>
      </c>
    </row>
    <row r="271" spans="1:9" x14ac:dyDescent="0.25">
      <c r="A271" s="35"/>
      <c r="B271" s="35"/>
      <c r="C271" s="92">
        <v>13108</v>
      </c>
      <c r="D271" s="32" t="s">
        <v>266</v>
      </c>
      <c r="E271" s="34">
        <f>VLOOKUP(C271,'Cálculos AGOSTO 2022'!$A$8:$J$353,10,0)</f>
        <v>2</v>
      </c>
      <c r="F271" s="93">
        <f>VLOOKUP(C271,'Cálculos AGOSTO 2022'!$L$8:$U$353,10,0)</f>
        <v>2</v>
      </c>
      <c r="G271" s="79"/>
      <c r="H271" s="37"/>
      <c r="I271" s="76">
        <f t="shared" si="4"/>
        <v>0</v>
      </c>
    </row>
    <row r="272" spans="1:9" x14ac:dyDescent="0.25">
      <c r="A272" s="35"/>
      <c r="B272" s="35"/>
      <c r="C272" s="92">
        <v>13109</v>
      </c>
      <c r="D272" s="32" t="s">
        <v>267</v>
      </c>
      <c r="E272" s="34">
        <f>VLOOKUP(C272,'Cálculos AGOSTO 2022'!$A$8:$J$353,10,0)</f>
        <v>2</v>
      </c>
      <c r="F272" s="93">
        <f>VLOOKUP(C272,'Cálculos AGOSTO 2022'!$L$8:$U$353,10,0)</f>
        <v>2</v>
      </c>
      <c r="G272" s="79"/>
      <c r="H272" s="37"/>
      <c r="I272" s="76">
        <f t="shared" si="4"/>
        <v>0</v>
      </c>
    </row>
    <row r="273" spans="1:9" x14ac:dyDescent="0.25">
      <c r="A273" s="35"/>
      <c r="B273" s="35"/>
      <c r="C273" s="92">
        <v>13110</v>
      </c>
      <c r="D273" s="32" t="s">
        <v>268</v>
      </c>
      <c r="E273" s="34">
        <f>VLOOKUP(C273,'Cálculos AGOSTO 2022'!$A$8:$J$353,10,0)</f>
        <v>4</v>
      </c>
      <c r="F273" s="93">
        <f>VLOOKUP(C273,'Cálculos AGOSTO 2022'!$L$8:$U$353,10,0)</f>
        <v>4</v>
      </c>
      <c r="G273" s="79"/>
      <c r="H273" s="37"/>
      <c r="I273" s="76">
        <f t="shared" si="4"/>
        <v>0</v>
      </c>
    </row>
    <row r="274" spans="1:9" x14ac:dyDescent="0.25">
      <c r="A274" s="35"/>
      <c r="B274" s="35"/>
      <c r="C274" s="92">
        <v>13111</v>
      </c>
      <c r="D274" s="32" t="s">
        <v>269</v>
      </c>
      <c r="E274" s="34">
        <f>VLOOKUP(C274,'Cálculos AGOSTO 2022'!$A$8:$J$353,10,0)</f>
        <v>2</v>
      </c>
      <c r="F274" s="93">
        <f>VLOOKUP(C274,'Cálculos AGOSTO 2022'!$L$8:$U$353,10,0)</f>
        <v>2</v>
      </c>
      <c r="G274" s="79"/>
      <c r="H274" s="37"/>
      <c r="I274" s="76">
        <f t="shared" si="4"/>
        <v>0</v>
      </c>
    </row>
    <row r="275" spans="1:9" x14ac:dyDescent="0.25">
      <c r="A275" s="35"/>
      <c r="B275" s="35"/>
      <c r="C275" s="92">
        <v>13112</v>
      </c>
      <c r="D275" s="32" t="s">
        <v>270</v>
      </c>
      <c r="E275" s="34">
        <f>VLOOKUP(C275,'Cálculos AGOSTO 2022'!$A$8:$J$353,10,0)</f>
        <v>3</v>
      </c>
      <c r="F275" s="93">
        <f>VLOOKUP(C275,'Cálculos AGOSTO 2022'!$L$8:$U$353,10,0)</f>
        <v>2</v>
      </c>
      <c r="G275" s="79"/>
      <c r="H275" s="37"/>
      <c r="I275" s="76">
        <f t="shared" si="4"/>
        <v>1</v>
      </c>
    </row>
    <row r="276" spans="1:9" x14ac:dyDescent="0.25">
      <c r="A276" s="35"/>
      <c r="B276" s="35"/>
      <c r="C276" s="92">
        <v>13113</v>
      </c>
      <c r="D276" s="32" t="s">
        <v>271</v>
      </c>
      <c r="E276" s="34">
        <f>VLOOKUP(C276,'Cálculos AGOSTO 2022'!$A$8:$J$353,10,0)</f>
        <v>2</v>
      </c>
      <c r="F276" s="93">
        <f>VLOOKUP(C276,'Cálculos AGOSTO 2022'!$L$8:$U$353,10,0)</f>
        <v>2</v>
      </c>
      <c r="G276" s="79"/>
      <c r="H276" s="37"/>
      <c r="I276" s="76">
        <f t="shared" si="4"/>
        <v>0</v>
      </c>
    </row>
    <row r="277" spans="1:9" x14ac:dyDescent="0.25">
      <c r="A277" s="35"/>
      <c r="B277" s="35"/>
      <c r="C277" s="92">
        <v>13114</v>
      </c>
      <c r="D277" s="32" t="s">
        <v>272</v>
      </c>
      <c r="E277" s="34">
        <f>VLOOKUP(C277,'Cálculos AGOSTO 2022'!$A$8:$J$353,10,0)</f>
        <v>4</v>
      </c>
      <c r="F277" s="93">
        <f>VLOOKUP(C277,'Cálculos AGOSTO 2022'!$L$8:$U$353,10,0)</f>
        <v>4</v>
      </c>
      <c r="G277" s="79"/>
      <c r="H277" s="37"/>
      <c r="I277" s="76">
        <f t="shared" si="4"/>
        <v>0</v>
      </c>
    </row>
    <row r="278" spans="1:9" x14ac:dyDescent="0.25">
      <c r="A278" s="35"/>
      <c r="B278" s="35"/>
      <c r="C278" s="92">
        <v>13115</v>
      </c>
      <c r="D278" s="32" t="s">
        <v>273</v>
      </c>
      <c r="E278" s="34">
        <f>VLOOKUP(C278,'Cálculos AGOSTO 2022'!$A$8:$J$353,10,0)</f>
        <v>2</v>
      </c>
      <c r="F278" s="93">
        <f>VLOOKUP(C278,'Cálculos AGOSTO 2022'!$L$8:$U$353,10,0)</f>
        <v>4</v>
      </c>
      <c r="G278" s="79"/>
      <c r="H278" s="37"/>
      <c r="I278" s="76">
        <f t="shared" si="4"/>
        <v>-2</v>
      </c>
    </row>
    <row r="279" spans="1:9" x14ac:dyDescent="0.25">
      <c r="A279" s="35"/>
      <c r="B279" s="35"/>
      <c r="C279" s="92">
        <v>13116</v>
      </c>
      <c r="D279" s="32" t="s">
        <v>274</v>
      </c>
      <c r="E279" s="34">
        <f>VLOOKUP(C279,'Cálculos AGOSTO 2022'!$A$8:$J$353,10,0)</f>
        <v>2</v>
      </c>
      <c r="F279" s="93">
        <f>VLOOKUP(C279,'Cálculos AGOSTO 2022'!$L$8:$U$353,10,0)</f>
        <v>2</v>
      </c>
      <c r="G279" s="79"/>
      <c r="H279" s="37"/>
      <c r="I279" s="76">
        <f t="shared" si="4"/>
        <v>0</v>
      </c>
    </row>
    <row r="280" spans="1:9" x14ac:dyDescent="0.25">
      <c r="A280" s="35"/>
      <c r="B280" s="35"/>
      <c r="C280" s="92">
        <v>13117</v>
      </c>
      <c r="D280" s="32" t="s">
        <v>275</v>
      </c>
      <c r="E280" s="34">
        <f>VLOOKUP(C280,'Cálculos AGOSTO 2022'!$A$8:$J$353,10,0)</f>
        <v>2</v>
      </c>
      <c r="F280" s="93">
        <f>VLOOKUP(C280,'Cálculos AGOSTO 2022'!$L$8:$U$353,10,0)</f>
        <v>2</v>
      </c>
      <c r="G280" s="79"/>
      <c r="H280" s="37"/>
      <c r="I280" s="76">
        <f t="shared" si="4"/>
        <v>0</v>
      </c>
    </row>
    <row r="281" spans="1:9" x14ac:dyDescent="0.25">
      <c r="A281" s="35"/>
      <c r="B281" s="35"/>
      <c r="C281" s="92">
        <v>13118</v>
      </c>
      <c r="D281" s="32" t="s">
        <v>276</v>
      </c>
      <c r="E281" s="34">
        <f>VLOOKUP(C281,'Cálculos AGOSTO 2022'!$A$8:$J$353,10,0)</f>
        <v>2</v>
      </c>
      <c r="F281" s="93">
        <f>VLOOKUP(C281,'Cálculos AGOSTO 2022'!$L$8:$U$353,10,0)</f>
        <v>3</v>
      </c>
      <c r="G281" s="79"/>
      <c r="H281" s="37"/>
      <c r="I281" s="76">
        <f t="shared" si="4"/>
        <v>-1</v>
      </c>
    </row>
    <row r="282" spans="1:9" x14ac:dyDescent="0.25">
      <c r="A282" s="35"/>
      <c r="B282" s="35"/>
      <c r="C282" s="92">
        <v>13119</v>
      </c>
      <c r="D282" s="32" t="s">
        <v>277</v>
      </c>
      <c r="E282" s="34">
        <f>VLOOKUP(C282,'Cálculos AGOSTO 2022'!$A$8:$J$353,10,0)</f>
        <v>4</v>
      </c>
      <c r="F282" s="93">
        <f>VLOOKUP(C282,'Cálculos AGOSTO 2022'!$L$8:$U$353,10,0)</f>
        <v>4</v>
      </c>
      <c r="G282" s="79"/>
      <c r="H282" s="37"/>
      <c r="I282" s="76">
        <f t="shared" si="4"/>
        <v>0</v>
      </c>
    </row>
    <row r="283" spans="1:9" x14ac:dyDescent="0.25">
      <c r="A283" s="35"/>
      <c r="B283" s="35"/>
      <c r="C283" s="92">
        <v>13120</v>
      </c>
      <c r="D283" s="32" t="s">
        <v>278</v>
      </c>
      <c r="E283" s="34">
        <f>VLOOKUP(C283,'Cálculos AGOSTO 2022'!$A$8:$J$353,10,0)</f>
        <v>3</v>
      </c>
      <c r="F283" s="93">
        <f>VLOOKUP(C283,'Cálculos AGOSTO 2022'!$L$8:$U$353,10,0)</f>
        <v>3</v>
      </c>
      <c r="G283" s="79"/>
      <c r="H283" s="37"/>
      <c r="I283" s="76">
        <f t="shared" si="4"/>
        <v>0</v>
      </c>
    </row>
    <row r="284" spans="1:9" x14ac:dyDescent="0.25">
      <c r="A284" s="35"/>
      <c r="B284" s="35"/>
      <c r="C284" s="92">
        <v>13121</v>
      </c>
      <c r="D284" s="32" t="s">
        <v>279</v>
      </c>
      <c r="E284" s="34">
        <f>VLOOKUP(C284,'Cálculos AGOSTO 2022'!$A$8:$J$353,10,0)</f>
        <v>2</v>
      </c>
      <c r="F284" s="93">
        <f>VLOOKUP(C284,'Cálculos AGOSTO 2022'!$L$8:$U$353,10,0)</f>
        <v>2</v>
      </c>
      <c r="G284" s="79"/>
      <c r="H284" s="37"/>
      <c r="I284" s="76">
        <f t="shared" si="4"/>
        <v>0</v>
      </c>
    </row>
    <row r="285" spans="1:9" x14ac:dyDescent="0.25">
      <c r="A285" s="35"/>
      <c r="B285" s="35"/>
      <c r="C285" s="92">
        <v>13122</v>
      </c>
      <c r="D285" s="32" t="s">
        <v>280</v>
      </c>
      <c r="E285" s="34">
        <f>VLOOKUP(C285,'Cálculos AGOSTO 2022'!$A$8:$J$353,10,0)</f>
        <v>4</v>
      </c>
      <c r="F285" s="93">
        <f>VLOOKUP(C285,'Cálculos AGOSTO 2022'!$L$8:$U$353,10,0)</f>
        <v>4</v>
      </c>
      <c r="G285" s="79"/>
      <c r="H285" s="37"/>
      <c r="I285" s="76">
        <f t="shared" si="4"/>
        <v>0</v>
      </c>
    </row>
    <row r="286" spans="1:9" x14ac:dyDescent="0.25">
      <c r="A286" s="35"/>
      <c r="B286" s="35"/>
      <c r="C286" s="92">
        <v>13123</v>
      </c>
      <c r="D286" s="32" t="s">
        <v>281</v>
      </c>
      <c r="E286" s="34">
        <f>VLOOKUP(C286,'Cálculos AGOSTO 2022'!$A$8:$J$353,10,0)</f>
        <v>2</v>
      </c>
      <c r="F286" s="93">
        <f>VLOOKUP(C286,'Cálculos AGOSTO 2022'!$L$8:$U$353,10,0)</f>
        <v>4</v>
      </c>
      <c r="G286" s="79"/>
      <c r="H286" s="37"/>
      <c r="I286" s="76">
        <f t="shared" si="4"/>
        <v>-2</v>
      </c>
    </row>
    <row r="287" spans="1:9" x14ac:dyDescent="0.25">
      <c r="A287" s="35"/>
      <c r="B287" s="35"/>
      <c r="C287" s="92">
        <v>13124</v>
      </c>
      <c r="D287" s="32" t="s">
        <v>282</v>
      </c>
      <c r="E287" s="34">
        <f>VLOOKUP(C287,'Cálculos AGOSTO 2022'!$A$8:$J$353,10,0)</f>
        <v>3</v>
      </c>
      <c r="F287" s="93">
        <f>VLOOKUP(C287,'Cálculos AGOSTO 2022'!$L$8:$U$353,10,0)</f>
        <v>3</v>
      </c>
      <c r="G287" s="79"/>
      <c r="H287" s="37"/>
      <c r="I287" s="76">
        <f t="shared" si="4"/>
        <v>0</v>
      </c>
    </row>
    <row r="288" spans="1:9" x14ac:dyDescent="0.25">
      <c r="A288" s="35"/>
      <c r="B288" s="35"/>
      <c r="C288" s="92">
        <v>13125</v>
      </c>
      <c r="D288" s="32" t="s">
        <v>283</v>
      </c>
      <c r="E288" s="34">
        <f>VLOOKUP(C288,'Cálculos AGOSTO 2022'!$A$8:$J$353,10,0)</f>
        <v>3</v>
      </c>
      <c r="F288" s="93">
        <f>VLOOKUP(C288,'Cálculos AGOSTO 2022'!$L$8:$U$353,10,0)</f>
        <v>3</v>
      </c>
      <c r="G288" s="79"/>
      <c r="H288" s="37"/>
      <c r="I288" s="76">
        <f t="shared" si="4"/>
        <v>0</v>
      </c>
    </row>
    <row r="289" spans="1:9" x14ac:dyDescent="0.25">
      <c r="A289" s="35"/>
      <c r="B289" s="35"/>
      <c r="C289" s="92">
        <v>13126</v>
      </c>
      <c r="D289" s="32" t="s">
        <v>284</v>
      </c>
      <c r="E289" s="34">
        <f>VLOOKUP(C289,'Cálculos AGOSTO 2022'!$A$8:$J$353,10,0)</f>
        <v>2</v>
      </c>
      <c r="F289" s="93">
        <f>VLOOKUP(C289,'Cálculos AGOSTO 2022'!$L$8:$U$353,10,0)</f>
        <v>2</v>
      </c>
      <c r="G289" s="79"/>
      <c r="H289" s="37"/>
      <c r="I289" s="76">
        <f t="shared" si="4"/>
        <v>0</v>
      </c>
    </row>
    <row r="290" spans="1:9" x14ac:dyDescent="0.25">
      <c r="A290" s="35"/>
      <c r="B290" s="35"/>
      <c r="C290" s="92">
        <v>13127</v>
      </c>
      <c r="D290" s="32" t="s">
        <v>285</v>
      </c>
      <c r="E290" s="34">
        <f>VLOOKUP(C290,'Cálculos AGOSTO 2022'!$A$8:$J$353,10,0)</f>
        <v>3</v>
      </c>
      <c r="F290" s="93">
        <f>VLOOKUP(C290,'Cálculos AGOSTO 2022'!$L$8:$U$353,10,0)</f>
        <v>2</v>
      </c>
      <c r="G290" s="79"/>
      <c r="H290" s="37"/>
      <c r="I290" s="76">
        <f t="shared" si="4"/>
        <v>1</v>
      </c>
    </row>
    <row r="291" spans="1:9" x14ac:dyDescent="0.25">
      <c r="A291" s="35"/>
      <c r="B291" s="35"/>
      <c r="C291" s="92">
        <v>13128</v>
      </c>
      <c r="D291" s="32" t="s">
        <v>286</v>
      </c>
      <c r="E291" s="34">
        <f>VLOOKUP(C291,'Cálculos AGOSTO 2022'!$A$8:$J$353,10,0)</f>
        <v>3</v>
      </c>
      <c r="F291" s="93">
        <f>VLOOKUP(C291,'Cálculos AGOSTO 2022'!$L$8:$U$353,10,0)</f>
        <v>3</v>
      </c>
      <c r="G291" s="79"/>
      <c r="H291" s="37"/>
      <c r="I291" s="76">
        <f t="shared" si="4"/>
        <v>0</v>
      </c>
    </row>
    <row r="292" spans="1:9" x14ac:dyDescent="0.25">
      <c r="A292" s="35"/>
      <c r="B292" s="35"/>
      <c r="C292" s="92">
        <v>13129</v>
      </c>
      <c r="D292" s="32" t="s">
        <v>287</v>
      </c>
      <c r="E292" s="34">
        <f>VLOOKUP(C292,'Cálculos AGOSTO 2022'!$A$8:$J$353,10,0)</f>
        <v>2</v>
      </c>
      <c r="F292" s="93">
        <f>VLOOKUP(C292,'Cálculos AGOSTO 2022'!$L$8:$U$353,10,0)</f>
        <v>2</v>
      </c>
      <c r="G292" s="79"/>
      <c r="H292" s="37"/>
      <c r="I292" s="76">
        <f t="shared" si="4"/>
        <v>0</v>
      </c>
    </row>
    <row r="293" spans="1:9" x14ac:dyDescent="0.25">
      <c r="A293" s="35"/>
      <c r="B293" s="35"/>
      <c r="C293" s="92">
        <v>13130</v>
      </c>
      <c r="D293" s="32" t="s">
        <v>288</v>
      </c>
      <c r="E293" s="34">
        <f>VLOOKUP(C293,'Cálculos AGOSTO 2022'!$A$8:$J$353,10,0)</f>
        <v>2</v>
      </c>
      <c r="F293" s="93">
        <f>VLOOKUP(C293,'Cálculos AGOSTO 2022'!$L$8:$U$353,10,0)</f>
        <v>2</v>
      </c>
      <c r="G293" s="79"/>
      <c r="H293" s="37"/>
      <c r="I293" s="76">
        <f t="shared" si="4"/>
        <v>0</v>
      </c>
    </row>
    <row r="294" spans="1:9" x14ac:dyDescent="0.25">
      <c r="A294" s="35"/>
      <c r="B294" s="35"/>
      <c r="C294" s="92">
        <v>13131</v>
      </c>
      <c r="D294" s="32" t="s">
        <v>289</v>
      </c>
      <c r="E294" s="34">
        <f>VLOOKUP(C294,'Cálculos AGOSTO 2022'!$A$8:$J$353,10,0)</f>
        <v>2</v>
      </c>
      <c r="F294" s="93">
        <f>VLOOKUP(C294,'Cálculos AGOSTO 2022'!$L$8:$U$353,10,0)</f>
        <v>2</v>
      </c>
      <c r="G294" s="79"/>
      <c r="H294" s="37"/>
      <c r="I294" s="76">
        <f t="shared" si="4"/>
        <v>0</v>
      </c>
    </row>
    <row r="295" spans="1:9" x14ac:dyDescent="0.25">
      <c r="A295" s="35"/>
      <c r="B295" s="35"/>
      <c r="C295" s="92">
        <v>13132</v>
      </c>
      <c r="D295" s="32" t="s">
        <v>290</v>
      </c>
      <c r="E295" s="34">
        <f>VLOOKUP(C295,'Cálculos AGOSTO 2022'!$A$8:$J$353,10,0)</f>
        <v>2</v>
      </c>
      <c r="F295" s="93">
        <f>VLOOKUP(C295,'Cálculos AGOSTO 2022'!$L$8:$U$353,10,0)</f>
        <v>4</v>
      </c>
      <c r="G295" s="79"/>
      <c r="H295" s="37"/>
      <c r="I295" s="76">
        <f t="shared" si="4"/>
        <v>-2</v>
      </c>
    </row>
    <row r="296" spans="1:9" x14ac:dyDescent="0.25">
      <c r="A296" s="35"/>
      <c r="B296" s="35"/>
      <c r="C296" s="92">
        <v>13201</v>
      </c>
      <c r="D296" s="32" t="s">
        <v>291</v>
      </c>
      <c r="E296" s="34">
        <f>VLOOKUP(C296,'Cálculos AGOSTO 2022'!$A$8:$J$353,10,0)</f>
        <v>4</v>
      </c>
      <c r="F296" s="93">
        <f>VLOOKUP(C296,'Cálculos AGOSTO 2022'!$L$8:$U$353,10,0)</f>
        <v>4</v>
      </c>
      <c r="G296" s="79"/>
      <c r="H296" s="37"/>
      <c r="I296" s="76">
        <f t="shared" si="4"/>
        <v>0</v>
      </c>
    </row>
    <row r="297" spans="1:9" x14ac:dyDescent="0.25">
      <c r="A297" s="35"/>
      <c r="B297" s="35"/>
      <c r="C297" s="92">
        <v>13202</v>
      </c>
      <c r="D297" s="32" t="s">
        <v>292</v>
      </c>
      <c r="E297" s="34">
        <f>VLOOKUP(C297,'Cálculos AGOSTO 2022'!$A$8:$J$353,10,0)</f>
        <v>1</v>
      </c>
      <c r="F297" s="93">
        <f>VLOOKUP(C297,'Cálculos AGOSTO 2022'!$L$8:$U$353,10,0)</f>
        <v>1</v>
      </c>
      <c r="G297" s="79"/>
      <c r="H297" s="37"/>
      <c r="I297" s="76">
        <f t="shared" si="4"/>
        <v>0</v>
      </c>
    </row>
    <row r="298" spans="1:9" x14ac:dyDescent="0.25">
      <c r="A298" s="35"/>
      <c r="B298" s="35"/>
      <c r="C298" s="92">
        <v>13203</v>
      </c>
      <c r="D298" s="32" t="s">
        <v>293</v>
      </c>
      <c r="E298" s="34">
        <f>VLOOKUP(C298,'Cálculos AGOSTO 2022'!$A$8:$J$353,10,0)</f>
        <v>1</v>
      </c>
      <c r="F298" s="93">
        <f>VLOOKUP(C298,'Cálculos AGOSTO 2022'!$L$8:$U$353,10,0)</f>
        <v>1</v>
      </c>
      <c r="G298" s="79"/>
      <c r="H298" s="37"/>
      <c r="I298" s="76">
        <f t="shared" si="4"/>
        <v>0</v>
      </c>
    </row>
    <row r="299" spans="1:9" x14ac:dyDescent="0.25">
      <c r="A299" s="35"/>
      <c r="B299" s="35"/>
      <c r="C299" s="92">
        <v>13301</v>
      </c>
      <c r="D299" s="32" t="s">
        <v>294</v>
      </c>
      <c r="E299" s="34">
        <f>VLOOKUP(C299,'Cálculos AGOSTO 2022'!$A$8:$J$353,10,0)</f>
        <v>3</v>
      </c>
      <c r="F299" s="93">
        <f>VLOOKUP(C299,'Cálculos AGOSTO 2022'!$L$8:$U$353,10,0)</f>
        <v>3</v>
      </c>
      <c r="G299" s="79"/>
      <c r="H299" s="37"/>
      <c r="I299" s="76">
        <f t="shared" si="4"/>
        <v>0</v>
      </c>
    </row>
    <row r="300" spans="1:9" x14ac:dyDescent="0.25">
      <c r="A300" s="35"/>
      <c r="B300" s="35"/>
      <c r="C300" s="92">
        <v>13302</v>
      </c>
      <c r="D300" s="32" t="s">
        <v>295</v>
      </c>
      <c r="E300" s="34">
        <f>VLOOKUP(C300,'Cálculos AGOSTO 2022'!$A$8:$J$353,10,0)</f>
        <v>2</v>
      </c>
      <c r="F300" s="93">
        <f>VLOOKUP(C300,'Cálculos AGOSTO 2022'!$L$8:$U$353,10,0)</f>
        <v>2</v>
      </c>
      <c r="G300" s="79"/>
      <c r="H300" s="37"/>
      <c r="I300" s="76">
        <f t="shared" si="4"/>
        <v>0</v>
      </c>
    </row>
    <row r="301" spans="1:9" x14ac:dyDescent="0.25">
      <c r="A301" s="35"/>
      <c r="B301" s="35"/>
      <c r="C301" s="92">
        <v>13303</v>
      </c>
      <c r="D301" s="32" t="s">
        <v>296</v>
      </c>
      <c r="E301" s="34">
        <f>VLOOKUP(C301,'Cálculos AGOSTO 2022'!$A$8:$J$353,10,0)</f>
        <v>1</v>
      </c>
      <c r="F301" s="93">
        <f>VLOOKUP(C301,'Cálculos AGOSTO 2022'!$L$8:$U$353,10,0)</f>
        <v>1</v>
      </c>
      <c r="G301" s="79"/>
      <c r="H301" s="37"/>
      <c r="I301" s="76">
        <f t="shared" si="4"/>
        <v>0</v>
      </c>
    </row>
    <row r="302" spans="1:9" x14ac:dyDescent="0.25">
      <c r="A302" s="35"/>
      <c r="B302" s="35"/>
      <c r="C302" s="92">
        <v>13401</v>
      </c>
      <c r="D302" s="32" t="s">
        <v>297</v>
      </c>
      <c r="E302" s="34">
        <f>VLOOKUP(C302,'Cálculos AGOSTO 2022'!$A$8:$J$353,10,0)</f>
        <v>4</v>
      </c>
      <c r="F302" s="93">
        <f>VLOOKUP(C302,'Cálculos AGOSTO 2022'!$L$8:$U$353,10,0)</f>
        <v>3</v>
      </c>
      <c r="G302" s="79"/>
      <c r="H302" s="37"/>
      <c r="I302" s="76">
        <f t="shared" si="4"/>
        <v>1</v>
      </c>
    </row>
    <row r="303" spans="1:9" x14ac:dyDescent="0.25">
      <c r="A303" s="35"/>
      <c r="B303" s="35"/>
      <c r="C303" s="92">
        <v>13402</v>
      </c>
      <c r="D303" s="32" t="s">
        <v>298</v>
      </c>
      <c r="E303" s="34">
        <f>VLOOKUP(C303,'Cálculos AGOSTO 2022'!$A$8:$J$353,10,0)</f>
        <v>2</v>
      </c>
      <c r="F303" s="93">
        <f>VLOOKUP(C303,'Cálculos AGOSTO 2022'!$L$8:$U$353,10,0)</f>
        <v>2</v>
      </c>
      <c r="G303" s="79"/>
      <c r="H303" s="37"/>
      <c r="I303" s="76">
        <f t="shared" si="4"/>
        <v>0</v>
      </c>
    </row>
    <row r="304" spans="1:9" x14ac:dyDescent="0.25">
      <c r="A304" s="35"/>
      <c r="B304" s="35"/>
      <c r="C304" s="92">
        <v>13403</v>
      </c>
      <c r="D304" s="32" t="s">
        <v>299</v>
      </c>
      <c r="E304" s="34">
        <f>VLOOKUP(C304,'Cálculos AGOSTO 2022'!$A$8:$J$353,10,0)</f>
        <v>1</v>
      </c>
      <c r="F304" s="93">
        <f>VLOOKUP(C304,'Cálculos AGOSTO 2022'!$L$8:$U$353,10,0)</f>
        <v>1</v>
      </c>
      <c r="G304" s="79"/>
      <c r="H304" s="37"/>
      <c r="I304" s="76">
        <f t="shared" si="4"/>
        <v>0</v>
      </c>
    </row>
    <row r="305" spans="1:9" x14ac:dyDescent="0.25">
      <c r="A305" s="35"/>
      <c r="B305" s="35"/>
      <c r="C305" s="92">
        <v>13404</v>
      </c>
      <c r="D305" s="32" t="s">
        <v>300</v>
      </c>
      <c r="E305" s="34">
        <f>VLOOKUP(C305,'Cálculos AGOSTO 2022'!$A$8:$J$353,10,0)</f>
        <v>2</v>
      </c>
      <c r="F305" s="93">
        <f>VLOOKUP(C305,'Cálculos AGOSTO 2022'!$L$8:$U$353,10,0)</f>
        <v>2</v>
      </c>
      <c r="G305" s="79"/>
      <c r="H305" s="37"/>
      <c r="I305" s="76">
        <f t="shared" si="4"/>
        <v>0</v>
      </c>
    </row>
    <row r="306" spans="1:9" x14ac:dyDescent="0.25">
      <c r="A306" s="35"/>
      <c r="B306" s="35"/>
      <c r="C306" s="92">
        <v>13501</v>
      </c>
      <c r="D306" s="32" t="s">
        <v>301</v>
      </c>
      <c r="E306" s="34">
        <f>VLOOKUP(C306,'Cálculos AGOSTO 2022'!$A$8:$J$353,10,0)</f>
        <v>2</v>
      </c>
      <c r="F306" s="93">
        <f>VLOOKUP(C306,'Cálculos AGOSTO 2022'!$L$8:$U$353,10,0)</f>
        <v>3</v>
      </c>
      <c r="G306" s="79"/>
      <c r="H306" s="37"/>
      <c r="I306" s="76">
        <f t="shared" si="4"/>
        <v>-1</v>
      </c>
    </row>
    <row r="307" spans="1:9" x14ac:dyDescent="0.25">
      <c r="A307" s="35"/>
      <c r="B307" s="35"/>
      <c r="C307" s="92">
        <v>13502</v>
      </c>
      <c r="D307" s="32" t="s">
        <v>302</v>
      </c>
      <c r="E307" s="34">
        <f>VLOOKUP(C307,'Cálculos AGOSTO 2022'!$A$8:$J$353,10,0)</f>
        <v>1</v>
      </c>
      <c r="F307" s="93">
        <f>VLOOKUP(C307,'Cálculos AGOSTO 2022'!$L$8:$U$353,10,0)</f>
        <v>1</v>
      </c>
      <c r="G307" s="79"/>
      <c r="H307" s="37"/>
      <c r="I307" s="76">
        <f t="shared" si="4"/>
        <v>0</v>
      </c>
    </row>
    <row r="308" spans="1:9" x14ac:dyDescent="0.25">
      <c r="A308" s="35"/>
      <c r="B308" s="35"/>
      <c r="C308" s="92">
        <v>13503</v>
      </c>
      <c r="D308" s="32" t="s">
        <v>303</v>
      </c>
      <c r="E308" s="34">
        <f>VLOOKUP(C308,'Cálculos AGOSTO 2022'!$A$8:$J$353,10,0)</f>
        <v>1</v>
      </c>
      <c r="F308" s="93">
        <f>VLOOKUP(C308,'Cálculos AGOSTO 2022'!$L$8:$U$353,10,0)</f>
        <v>1</v>
      </c>
      <c r="G308" s="79"/>
      <c r="H308" s="37"/>
      <c r="I308" s="76">
        <f t="shared" si="4"/>
        <v>0</v>
      </c>
    </row>
    <row r="309" spans="1:9" x14ac:dyDescent="0.25">
      <c r="A309" s="35"/>
      <c r="B309" s="35"/>
      <c r="C309" s="92">
        <v>13504</v>
      </c>
      <c r="D309" s="32" t="s">
        <v>304</v>
      </c>
      <c r="E309" s="34">
        <f>VLOOKUP(C309,'Cálculos AGOSTO 2022'!$A$8:$J$353,10,0)</f>
        <v>1</v>
      </c>
      <c r="F309" s="93">
        <f>VLOOKUP(C309,'Cálculos AGOSTO 2022'!$L$8:$U$353,10,0)</f>
        <v>1</v>
      </c>
      <c r="G309" s="79"/>
      <c r="H309" s="37"/>
      <c r="I309" s="76">
        <f t="shared" si="4"/>
        <v>0</v>
      </c>
    </row>
    <row r="310" spans="1:9" x14ac:dyDescent="0.25">
      <c r="A310" s="35"/>
      <c r="B310" s="35"/>
      <c r="C310" s="92">
        <v>13505</v>
      </c>
      <c r="D310" s="32" t="s">
        <v>305</v>
      </c>
      <c r="E310" s="34">
        <f>VLOOKUP(C310,'Cálculos AGOSTO 2022'!$A$8:$J$353,10,0)</f>
        <v>1</v>
      </c>
      <c r="F310" s="93">
        <f>VLOOKUP(C310,'Cálculos AGOSTO 2022'!$L$8:$U$353,10,0)</f>
        <v>1</v>
      </c>
      <c r="G310" s="79"/>
      <c r="H310" s="37"/>
      <c r="I310" s="76">
        <f t="shared" si="4"/>
        <v>0</v>
      </c>
    </row>
    <row r="311" spans="1:9" x14ac:dyDescent="0.25">
      <c r="A311" s="35"/>
      <c r="B311" s="35"/>
      <c r="C311" s="92">
        <v>13601</v>
      </c>
      <c r="D311" s="32" t="s">
        <v>306</v>
      </c>
      <c r="E311" s="34">
        <f>VLOOKUP(C311,'Cálculos AGOSTO 2022'!$A$8:$J$353,10,0)</f>
        <v>2</v>
      </c>
      <c r="F311" s="93">
        <f>VLOOKUP(C311,'Cálculos AGOSTO 2022'!$L$8:$U$353,10,0)</f>
        <v>2</v>
      </c>
      <c r="G311" s="79"/>
      <c r="H311" s="37"/>
      <c r="I311" s="76">
        <f t="shared" si="4"/>
        <v>0</v>
      </c>
    </row>
    <row r="312" spans="1:9" x14ac:dyDescent="0.25">
      <c r="A312" s="35"/>
      <c r="B312" s="35"/>
      <c r="C312" s="92">
        <v>13602</v>
      </c>
      <c r="D312" s="32" t="s">
        <v>307</v>
      </c>
      <c r="E312" s="34">
        <f>VLOOKUP(C312,'Cálculos AGOSTO 2022'!$A$8:$J$353,10,0)</f>
        <v>1</v>
      </c>
      <c r="F312" s="93">
        <f>VLOOKUP(C312,'Cálculos AGOSTO 2022'!$L$8:$U$353,10,0)</f>
        <v>1</v>
      </c>
      <c r="G312" s="79"/>
      <c r="H312" s="37"/>
      <c r="I312" s="76">
        <f t="shared" si="4"/>
        <v>0</v>
      </c>
    </row>
    <row r="313" spans="1:9" x14ac:dyDescent="0.25">
      <c r="A313" s="35"/>
      <c r="B313" s="35"/>
      <c r="C313" s="92">
        <v>13603</v>
      </c>
      <c r="D313" s="32" t="s">
        <v>308</v>
      </c>
      <c r="E313" s="34">
        <f>VLOOKUP(C313,'Cálculos AGOSTO 2022'!$A$8:$J$353,10,0)</f>
        <v>1</v>
      </c>
      <c r="F313" s="93">
        <f>VLOOKUP(C313,'Cálculos AGOSTO 2022'!$L$8:$U$353,10,0)</f>
        <v>1</v>
      </c>
      <c r="G313" s="79"/>
      <c r="H313" s="37"/>
      <c r="I313" s="76">
        <f t="shared" si="4"/>
        <v>0</v>
      </c>
    </row>
    <row r="314" spans="1:9" x14ac:dyDescent="0.25">
      <c r="A314" s="35"/>
      <c r="B314" s="35"/>
      <c r="C314" s="92">
        <v>13604</v>
      </c>
      <c r="D314" s="32" t="s">
        <v>309</v>
      </c>
      <c r="E314" s="34">
        <f>VLOOKUP(C314,'Cálculos AGOSTO 2022'!$A$8:$J$353,10,0)</f>
        <v>2</v>
      </c>
      <c r="F314" s="93">
        <f>VLOOKUP(C314,'Cálculos AGOSTO 2022'!$L$8:$U$353,10,0)</f>
        <v>1</v>
      </c>
      <c r="G314" s="79"/>
      <c r="H314" s="37"/>
      <c r="I314" s="76">
        <f t="shared" si="4"/>
        <v>1</v>
      </c>
    </row>
    <row r="315" spans="1:9" x14ac:dyDescent="0.25">
      <c r="A315" s="35"/>
      <c r="B315" s="35"/>
      <c r="C315" s="92">
        <v>13605</v>
      </c>
      <c r="D315" s="32" t="s">
        <v>310</v>
      </c>
      <c r="E315" s="34">
        <f>VLOOKUP(C315,'Cálculos AGOSTO 2022'!$A$8:$J$353,10,0)</f>
        <v>2</v>
      </c>
      <c r="F315" s="93">
        <f>VLOOKUP(C315,'Cálculos AGOSTO 2022'!$L$8:$U$353,10,0)</f>
        <v>2</v>
      </c>
      <c r="G315" s="79"/>
      <c r="H315" s="37"/>
      <c r="I315" s="76">
        <f t="shared" si="4"/>
        <v>0</v>
      </c>
    </row>
    <row r="316" spans="1:9" x14ac:dyDescent="0.25">
      <c r="A316" s="35"/>
      <c r="B316" s="35"/>
      <c r="C316" s="92">
        <v>14101</v>
      </c>
      <c r="D316" s="32" t="s">
        <v>311</v>
      </c>
      <c r="E316" s="34">
        <f>VLOOKUP(C316,'Cálculos AGOSTO 2022'!$A$8:$J$353,10,0)</f>
        <v>3</v>
      </c>
      <c r="F316" s="93">
        <f>VLOOKUP(C316,'Cálculos AGOSTO 2022'!$L$8:$U$353,10,0)</f>
        <v>3</v>
      </c>
      <c r="G316" s="79"/>
      <c r="H316" s="37"/>
      <c r="I316" s="76">
        <f t="shared" si="4"/>
        <v>0</v>
      </c>
    </row>
    <row r="317" spans="1:9" x14ac:dyDescent="0.25">
      <c r="A317" s="35"/>
      <c r="B317" s="35"/>
      <c r="C317" s="92">
        <v>14102</v>
      </c>
      <c r="D317" s="32" t="s">
        <v>312</v>
      </c>
      <c r="E317" s="34">
        <f>VLOOKUP(C317,'Cálculos AGOSTO 2022'!$A$8:$J$353,10,0)</f>
        <v>1</v>
      </c>
      <c r="F317" s="93">
        <f>VLOOKUP(C317,'Cálculos AGOSTO 2022'!$L$8:$U$353,10,0)</f>
        <v>1</v>
      </c>
      <c r="G317" s="79"/>
      <c r="H317" s="37"/>
      <c r="I317" s="76">
        <f t="shared" si="4"/>
        <v>0</v>
      </c>
    </row>
    <row r="318" spans="1:9" x14ac:dyDescent="0.25">
      <c r="A318" s="35"/>
      <c r="B318" s="35"/>
      <c r="C318" s="92">
        <v>14103</v>
      </c>
      <c r="D318" s="32" t="s">
        <v>313</v>
      </c>
      <c r="E318" s="34">
        <f>VLOOKUP(C318,'Cálculos AGOSTO 2022'!$A$8:$J$353,10,0)</f>
        <v>1</v>
      </c>
      <c r="F318" s="93">
        <f>VLOOKUP(C318,'Cálculos AGOSTO 2022'!$L$8:$U$353,10,0)</f>
        <v>1</v>
      </c>
      <c r="G318" s="79"/>
      <c r="H318" s="37"/>
      <c r="I318" s="76">
        <f t="shared" si="4"/>
        <v>0</v>
      </c>
    </row>
    <row r="319" spans="1:9" x14ac:dyDescent="0.25">
      <c r="A319" s="35"/>
      <c r="B319" s="35"/>
      <c r="C319" s="92">
        <v>14104</v>
      </c>
      <c r="D319" s="32" t="s">
        <v>314</v>
      </c>
      <c r="E319" s="34">
        <f>VLOOKUP(C319,'Cálculos AGOSTO 2022'!$A$8:$J$353,10,0)</f>
        <v>1</v>
      </c>
      <c r="F319" s="93">
        <f>VLOOKUP(C319,'Cálculos AGOSTO 2022'!$L$8:$U$353,10,0)</f>
        <v>1</v>
      </c>
      <c r="G319" s="79"/>
      <c r="H319" s="37"/>
      <c r="I319" s="76">
        <f t="shared" si="4"/>
        <v>0</v>
      </c>
    </row>
    <row r="320" spans="1:9" x14ac:dyDescent="0.25">
      <c r="A320" s="35"/>
      <c r="B320" s="35"/>
      <c r="C320" s="92">
        <v>14105</v>
      </c>
      <c r="D320" s="32" t="s">
        <v>315</v>
      </c>
      <c r="E320" s="34">
        <f>VLOOKUP(C320,'Cálculos AGOSTO 2022'!$A$8:$J$353,10,0)</f>
        <v>1</v>
      </c>
      <c r="F320" s="93">
        <f>VLOOKUP(C320,'Cálculos AGOSTO 2022'!$L$8:$U$353,10,0)</f>
        <v>1</v>
      </c>
      <c r="G320" s="79"/>
      <c r="H320" s="37"/>
      <c r="I320" s="76">
        <f t="shared" si="4"/>
        <v>0</v>
      </c>
    </row>
    <row r="321" spans="1:9" x14ac:dyDescent="0.25">
      <c r="A321" s="35"/>
      <c r="B321" s="35"/>
      <c r="C321" s="92">
        <v>14106</v>
      </c>
      <c r="D321" s="32" t="s">
        <v>316</v>
      </c>
      <c r="E321" s="34">
        <f>VLOOKUP(C321,'Cálculos AGOSTO 2022'!$A$8:$J$353,10,0)</f>
        <v>1</v>
      </c>
      <c r="F321" s="93">
        <f>VLOOKUP(C321,'Cálculos AGOSTO 2022'!$L$8:$U$353,10,0)</f>
        <v>1</v>
      </c>
      <c r="G321" s="79"/>
      <c r="H321" s="37"/>
      <c r="I321" s="76">
        <f t="shared" si="4"/>
        <v>0</v>
      </c>
    </row>
    <row r="322" spans="1:9" x14ac:dyDescent="0.25">
      <c r="A322" s="35"/>
      <c r="B322" s="35"/>
      <c r="C322" s="92">
        <v>14107</v>
      </c>
      <c r="D322" s="32" t="s">
        <v>317</v>
      </c>
      <c r="E322" s="34">
        <f>VLOOKUP(C322,'Cálculos AGOSTO 2022'!$A$8:$J$353,10,0)</f>
        <v>1</v>
      </c>
      <c r="F322" s="93">
        <f>VLOOKUP(C322,'Cálculos AGOSTO 2022'!$L$8:$U$353,10,0)</f>
        <v>1</v>
      </c>
      <c r="G322" s="79"/>
      <c r="H322" s="37"/>
      <c r="I322" s="76">
        <f t="shared" si="4"/>
        <v>0</v>
      </c>
    </row>
    <row r="323" spans="1:9" x14ac:dyDescent="0.25">
      <c r="A323" s="35"/>
      <c r="B323" s="35"/>
      <c r="C323" s="92">
        <v>14108</v>
      </c>
      <c r="D323" s="32" t="s">
        <v>318</v>
      </c>
      <c r="E323" s="34">
        <f>VLOOKUP(C323,'Cálculos AGOSTO 2022'!$A$8:$J$353,10,0)</f>
        <v>1</v>
      </c>
      <c r="F323" s="93">
        <f>VLOOKUP(C323,'Cálculos AGOSTO 2022'!$L$8:$U$353,10,0)</f>
        <v>2</v>
      </c>
      <c r="G323" s="79"/>
      <c r="H323" s="37"/>
      <c r="I323" s="76">
        <f t="shared" si="4"/>
        <v>-1</v>
      </c>
    </row>
    <row r="324" spans="1:9" x14ac:dyDescent="0.25">
      <c r="A324" s="35"/>
      <c r="B324" s="35"/>
      <c r="C324" s="92">
        <v>14201</v>
      </c>
      <c r="D324" s="32" t="s">
        <v>319</v>
      </c>
      <c r="E324" s="34">
        <f>VLOOKUP(C324,'Cálculos AGOSTO 2022'!$A$8:$J$353,10,0)</f>
        <v>1</v>
      </c>
      <c r="F324" s="93">
        <f>VLOOKUP(C324,'Cálculos AGOSTO 2022'!$L$8:$U$353,10,0)</f>
        <v>1</v>
      </c>
      <c r="G324" s="79"/>
      <c r="H324" s="37"/>
      <c r="I324" s="76">
        <f t="shared" si="4"/>
        <v>0</v>
      </c>
    </row>
    <row r="325" spans="1:9" x14ac:dyDescent="0.25">
      <c r="A325" s="35"/>
      <c r="B325" s="35"/>
      <c r="C325" s="92">
        <v>14202</v>
      </c>
      <c r="D325" s="32" t="s">
        <v>320</v>
      </c>
      <c r="E325" s="34">
        <f>VLOOKUP(C325,'Cálculos AGOSTO 2022'!$A$8:$J$353,10,0)</f>
        <v>1</v>
      </c>
      <c r="F325" s="93">
        <f>VLOOKUP(C325,'Cálculos AGOSTO 2022'!$L$8:$U$353,10,0)</f>
        <v>1</v>
      </c>
      <c r="G325" s="79"/>
      <c r="H325" s="37"/>
      <c r="I325" s="76">
        <f t="shared" si="4"/>
        <v>0</v>
      </c>
    </row>
    <row r="326" spans="1:9" x14ac:dyDescent="0.25">
      <c r="A326" s="35"/>
      <c r="B326" s="35"/>
      <c r="C326" s="92">
        <v>14203</v>
      </c>
      <c r="D326" s="32" t="s">
        <v>321</v>
      </c>
      <c r="E326" s="34">
        <f>VLOOKUP(C326,'Cálculos AGOSTO 2022'!$A$8:$J$353,10,0)</f>
        <v>1</v>
      </c>
      <c r="F326" s="93">
        <f>VLOOKUP(C326,'Cálculos AGOSTO 2022'!$L$8:$U$353,10,0)</f>
        <v>1</v>
      </c>
      <c r="G326" s="79"/>
      <c r="H326" s="37"/>
      <c r="I326" s="76">
        <f t="shared" si="4"/>
        <v>0</v>
      </c>
    </row>
    <row r="327" spans="1:9" x14ac:dyDescent="0.25">
      <c r="A327" s="35"/>
      <c r="B327" s="35"/>
      <c r="C327" s="92">
        <v>14204</v>
      </c>
      <c r="D327" s="32" t="s">
        <v>322</v>
      </c>
      <c r="E327" s="34">
        <f>VLOOKUP(C327,'Cálculos AGOSTO 2022'!$A$8:$J$353,10,0)</f>
        <v>1</v>
      </c>
      <c r="F327" s="93">
        <f>VLOOKUP(C327,'Cálculos AGOSTO 2022'!$L$8:$U$353,10,0)</f>
        <v>1</v>
      </c>
      <c r="G327" s="79"/>
      <c r="H327" s="37"/>
      <c r="I327" s="76">
        <f t="shared" si="4"/>
        <v>0</v>
      </c>
    </row>
    <row r="328" spans="1:9" x14ac:dyDescent="0.25">
      <c r="A328" s="35"/>
      <c r="B328" s="35"/>
      <c r="C328" s="92">
        <v>15101</v>
      </c>
      <c r="D328" s="32" t="s">
        <v>323</v>
      </c>
      <c r="E328" s="34">
        <f>VLOOKUP(C328,'Cálculos AGOSTO 2022'!$A$8:$J$353,10,0)</f>
        <v>3</v>
      </c>
      <c r="F328" s="93">
        <f>VLOOKUP(C328,'Cálculos AGOSTO 2022'!$L$8:$U$353,10,0)</f>
        <v>3</v>
      </c>
      <c r="G328" s="79"/>
      <c r="H328" s="37"/>
      <c r="I328" s="76">
        <f t="shared" si="4"/>
        <v>0</v>
      </c>
    </row>
    <row r="329" spans="1:9" x14ac:dyDescent="0.25">
      <c r="A329" s="35"/>
      <c r="B329" s="35"/>
      <c r="C329" s="92">
        <v>15102</v>
      </c>
      <c r="D329" s="32" t="s">
        <v>324</v>
      </c>
      <c r="E329" s="34">
        <f>VLOOKUP(C329,'Cálculos AGOSTO 2022'!$A$8:$J$353,10,0)</f>
        <v>1</v>
      </c>
      <c r="F329" s="93">
        <f>VLOOKUP(C329,'Cálculos AGOSTO 2022'!$L$8:$U$353,10,0)</f>
        <v>1</v>
      </c>
      <c r="G329" s="79"/>
      <c r="H329" s="37"/>
      <c r="I329" s="76">
        <f t="shared" ref="I329:I352" si="5">E329-F329</f>
        <v>0</v>
      </c>
    </row>
    <row r="330" spans="1:9" x14ac:dyDescent="0.25">
      <c r="A330" s="35"/>
      <c r="B330" s="35"/>
      <c r="C330" s="92">
        <v>15201</v>
      </c>
      <c r="D330" s="32" t="s">
        <v>325</v>
      </c>
      <c r="E330" s="34">
        <f>VLOOKUP(C330,'Cálculos AGOSTO 2022'!$A$8:$J$353,10,0)</f>
        <v>1</v>
      </c>
      <c r="F330" s="93">
        <f>VLOOKUP(C330,'Cálculos AGOSTO 2022'!$L$8:$U$353,10,0)</f>
        <v>1</v>
      </c>
      <c r="G330" s="79"/>
      <c r="H330" s="37"/>
      <c r="I330" s="76">
        <f t="shared" si="5"/>
        <v>0</v>
      </c>
    </row>
    <row r="331" spans="1:9" x14ac:dyDescent="0.25">
      <c r="A331" s="35"/>
      <c r="B331" s="35"/>
      <c r="C331" s="92">
        <v>15202</v>
      </c>
      <c r="D331" s="32" t="s">
        <v>326</v>
      </c>
      <c r="E331" s="34">
        <f>VLOOKUP(C331,'Cálculos AGOSTO 2022'!$A$8:$J$353,10,0)</f>
        <v>1</v>
      </c>
      <c r="F331" s="93">
        <f>VLOOKUP(C331,'Cálculos AGOSTO 2022'!$L$8:$U$353,10,0)</f>
        <v>1</v>
      </c>
      <c r="G331" s="79"/>
      <c r="H331" s="37"/>
      <c r="I331" s="76">
        <f t="shared" si="5"/>
        <v>0</v>
      </c>
    </row>
    <row r="332" spans="1:9" x14ac:dyDescent="0.25">
      <c r="A332" s="35"/>
      <c r="B332" s="35"/>
      <c r="C332" s="92">
        <v>16101</v>
      </c>
      <c r="D332" s="32" t="s">
        <v>327</v>
      </c>
      <c r="E332" s="34">
        <f>VLOOKUP(C332,'Cálculos AGOSTO 2022'!$A$8:$J$353,10,0)</f>
        <v>3</v>
      </c>
      <c r="F332" s="93">
        <f>VLOOKUP(C332,'Cálculos AGOSTO 2022'!$L$8:$U$353,10,0)</f>
        <v>3</v>
      </c>
      <c r="G332" s="79"/>
      <c r="H332" s="37"/>
      <c r="I332" s="76">
        <f t="shared" si="5"/>
        <v>0</v>
      </c>
    </row>
    <row r="333" spans="1:9" x14ac:dyDescent="0.25">
      <c r="A333" s="35"/>
      <c r="B333" s="35"/>
      <c r="C333" s="92">
        <v>16102</v>
      </c>
      <c r="D333" s="32" t="s">
        <v>328</v>
      </c>
      <c r="E333" s="34">
        <f>VLOOKUP(C333,'Cálculos AGOSTO 2022'!$A$8:$J$353,10,0)</f>
        <v>1</v>
      </c>
      <c r="F333" s="93">
        <f>VLOOKUP(C333,'Cálculos AGOSTO 2022'!$L$8:$U$353,10,0)</f>
        <v>1</v>
      </c>
      <c r="G333" s="79"/>
      <c r="H333" s="37"/>
      <c r="I333" s="76">
        <f t="shared" si="5"/>
        <v>0</v>
      </c>
    </row>
    <row r="334" spans="1:9" x14ac:dyDescent="0.25">
      <c r="A334" s="35"/>
      <c r="B334" s="35"/>
      <c r="C334" s="92">
        <v>16103</v>
      </c>
      <c r="D334" s="32" t="s">
        <v>329</v>
      </c>
      <c r="E334" s="34">
        <f>VLOOKUP(C334,'Cálculos AGOSTO 2022'!$A$8:$J$353,10,0)</f>
        <v>1</v>
      </c>
      <c r="F334" s="93">
        <f>VLOOKUP(C334,'Cálculos AGOSTO 2022'!$L$8:$U$353,10,0)</f>
        <v>1</v>
      </c>
      <c r="G334" s="79"/>
      <c r="H334" s="37"/>
      <c r="I334" s="76">
        <f t="shared" si="5"/>
        <v>0</v>
      </c>
    </row>
    <row r="335" spans="1:9" x14ac:dyDescent="0.25">
      <c r="A335" s="35"/>
      <c r="B335" s="35"/>
      <c r="C335" s="92">
        <v>16104</v>
      </c>
      <c r="D335" s="32" t="s">
        <v>330</v>
      </c>
      <c r="E335" s="34">
        <f>VLOOKUP(C335,'Cálculos AGOSTO 2022'!$A$8:$J$353,10,0)</f>
        <v>1</v>
      </c>
      <c r="F335" s="93">
        <f>VLOOKUP(C335,'Cálculos AGOSTO 2022'!$L$8:$U$353,10,0)</f>
        <v>1</v>
      </c>
      <c r="G335" s="79"/>
      <c r="H335" s="37"/>
      <c r="I335" s="76">
        <f t="shared" si="5"/>
        <v>0</v>
      </c>
    </row>
    <row r="336" spans="1:9" x14ac:dyDescent="0.25">
      <c r="A336" s="35"/>
      <c r="B336" s="35"/>
      <c r="C336" s="92">
        <v>16105</v>
      </c>
      <c r="D336" s="32" t="s">
        <v>331</v>
      </c>
      <c r="E336" s="34">
        <f>VLOOKUP(C336,'Cálculos AGOSTO 2022'!$A$8:$J$353,10,0)</f>
        <v>1</v>
      </c>
      <c r="F336" s="93">
        <f>VLOOKUP(C336,'Cálculos AGOSTO 2022'!$L$8:$U$353,10,0)</f>
        <v>1</v>
      </c>
      <c r="G336" s="79"/>
      <c r="H336" s="37"/>
      <c r="I336" s="76">
        <f t="shared" si="5"/>
        <v>0</v>
      </c>
    </row>
    <row r="337" spans="1:9" x14ac:dyDescent="0.25">
      <c r="A337" s="35"/>
      <c r="B337" s="35"/>
      <c r="C337" s="92">
        <v>16106</v>
      </c>
      <c r="D337" s="32" t="s">
        <v>332</v>
      </c>
      <c r="E337" s="34">
        <f>VLOOKUP(C337,'Cálculos AGOSTO 2022'!$A$8:$J$353,10,0)</f>
        <v>1</v>
      </c>
      <c r="F337" s="93">
        <f>VLOOKUP(C337,'Cálculos AGOSTO 2022'!$L$8:$U$353,10,0)</f>
        <v>1</v>
      </c>
      <c r="G337" s="79"/>
      <c r="H337" s="37"/>
      <c r="I337" s="76">
        <f t="shared" si="5"/>
        <v>0</v>
      </c>
    </row>
    <row r="338" spans="1:9" x14ac:dyDescent="0.25">
      <c r="A338" s="35"/>
      <c r="B338" s="35"/>
      <c r="C338" s="92">
        <v>16107</v>
      </c>
      <c r="D338" s="32" t="s">
        <v>333</v>
      </c>
      <c r="E338" s="34">
        <f>VLOOKUP(C338,'Cálculos AGOSTO 2022'!$A$8:$J$353,10,0)</f>
        <v>1</v>
      </c>
      <c r="F338" s="93">
        <f>VLOOKUP(C338,'Cálculos AGOSTO 2022'!$L$8:$U$353,10,0)</f>
        <v>1</v>
      </c>
      <c r="G338" s="79"/>
      <c r="H338" s="37"/>
      <c r="I338" s="76">
        <f t="shared" si="5"/>
        <v>0</v>
      </c>
    </row>
    <row r="339" spans="1:9" x14ac:dyDescent="0.25">
      <c r="A339" s="35"/>
      <c r="B339" s="35"/>
      <c r="C339" s="92">
        <v>16108</v>
      </c>
      <c r="D339" s="32" t="s">
        <v>334</v>
      </c>
      <c r="E339" s="34">
        <f>VLOOKUP(C339,'Cálculos AGOSTO 2022'!$A$8:$J$353,10,0)</f>
        <v>1</v>
      </c>
      <c r="F339" s="93">
        <f>VLOOKUP(C339,'Cálculos AGOSTO 2022'!$L$8:$U$353,10,0)</f>
        <v>1</v>
      </c>
      <c r="G339" s="79"/>
      <c r="H339" s="37"/>
      <c r="I339" s="76">
        <f t="shared" si="5"/>
        <v>0</v>
      </c>
    </row>
    <row r="340" spans="1:9" x14ac:dyDescent="0.25">
      <c r="A340" s="35"/>
      <c r="B340" s="35"/>
      <c r="C340" s="92">
        <v>16109</v>
      </c>
      <c r="D340" s="32" t="s">
        <v>335</v>
      </c>
      <c r="E340" s="34">
        <f>VLOOKUP(C340,'Cálculos AGOSTO 2022'!$A$8:$J$353,10,0)</f>
        <v>1</v>
      </c>
      <c r="F340" s="93">
        <f>VLOOKUP(C340,'Cálculos AGOSTO 2022'!$L$8:$U$353,10,0)</f>
        <v>1</v>
      </c>
      <c r="G340" s="79"/>
      <c r="H340" s="37"/>
      <c r="I340" s="76">
        <f t="shared" si="5"/>
        <v>0</v>
      </c>
    </row>
    <row r="341" spans="1:9" x14ac:dyDescent="0.25">
      <c r="A341" s="35"/>
      <c r="B341" s="35"/>
      <c r="C341" s="92">
        <v>16201</v>
      </c>
      <c r="D341" s="32" t="s">
        <v>336</v>
      </c>
      <c r="E341" s="34">
        <f>VLOOKUP(C341,'Cálculos AGOSTO 2022'!$A$8:$J$353,10,0)</f>
        <v>1</v>
      </c>
      <c r="F341" s="93">
        <f>VLOOKUP(C341,'Cálculos AGOSTO 2022'!$L$8:$U$353,10,0)</f>
        <v>1</v>
      </c>
      <c r="G341" s="79"/>
      <c r="H341" s="37"/>
      <c r="I341" s="76">
        <f t="shared" si="5"/>
        <v>0</v>
      </c>
    </row>
    <row r="342" spans="1:9" x14ac:dyDescent="0.25">
      <c r="A342" s="35"/>
      <c r="B342" s="35"/>
      <c r="C342" s="92">
        <v>16202</v>
      </c>
      <c r="D342" s="32" t="s">
        <v>337</v>
      </c>
      <c r="E342" s="34">
        <f>VLOOKUP(C342,'Cálculos AGOSTO 2022'!$A$8:$J$353,10,0)</f>
        <v>1</v>
      </c>
      <c r="F342" s="93">
        <f>VLOOKUP(C342,'Cálculos AGOSTO 2022'!$L$8:$U$353,10,0)</f>
        <v>1</v>
      </c>
      <c r="G342" s="79"/>
      <c r="H342" s="37"/>
      <c r="I342" s="76">
        <f t="shared" si="5"/>
        <v>0</v>
      </c>
    </row>
    <row r="343" spans="1:9" x14ac:dyDescent="0.25">
      <c r="A343" s="35"/>
      <c r="B343" s="35"/>
      <c r="C343" s="92">
        <v>16203</v>
      </c>
      <c r="D343" s="32" t="s">
        <v>338</v>
      </c>
      <c r="E343" s="34">
        <f>VLOOKUP(C343,'Cálculos AGOSTO 2022'!$A$8:$J$353,10,0)</f>
        <v>1</v>
      </c>
      <c r="F343" s="93">
        <f>VLOOKUP(C343,'Cálculos AGOSTO 2022'!$L$8:$U$353,10,0)</f>
        <v>1</v>
      </c>
      <c r="G343" s="79"/>
      <c r="H343" s="37"/>
      <c r="I343" s="76">
        <f t="shared" si="5"/>
        <v>0</v>
      </c>
    </row>
    <row r="344" spans="1:9" x14ac:dyDescent="0.25">
      <c r="A344" s="35"/>
      <c r="B344" s="35"/>
      <c r="C344" s="92">
        <v>16204</v>
      </c>
      <c r="D344" s="32" t="s">
        <v>339</v>
      </c>
      <c r="E344" s="34">
        <f>VLOOKUP(C344,'Cálculos AGOSTO 2022'!$A$8:$J$353,10,0)</f>
        <v>1</v>
      </c>
      <c r="F344" s="93">
        <f>VLOOKUP(C344,'Cálculos AGOSTO 2022'!$L$8:$U$353,10,0)</f>
        <v>1</v>
      </c>
      <c r="G344" s="79"/>
      <c r="H344" s="37"/>
      <c r="I344" s="76">
        <f t="shared" si="5"/>
        <v>0</v>
      </c>
    </row>
    <row r="345" spans="1:9" x14ac:dyDescent="0.25">
      <c r="A345" s="35"/>
      <c r="B345" s="35"/>
      <c r="C345" s="92">
        <v>16205</v>
      </c>
      <c r="D345" s="32" t="s">
        <v>340</v>
      </c>
      <c r="E345" s="34">
        <f>VLOOKUP(C345,'Cálculos AGOSTO 2022'!$A$8:$J$353,10,0)</f>
        <v>1</v>
      </c>
      <c r="F345" s="93">
        <f>VLOOKUP(C345,'Cálculos AGOSTO 2022'!$L$8:$U$353,10,0)</f>
        <v>1</v>
      </c>
      <c r="G345" s="79"/>
      <c r="H345" s="37"/>
      <c r="I345" s="76">
        <f t="shared" si="5"/>
        <v>0</v>
      </c>
    </row>
    <row r="346" spans="1:9" x14ac:dyDescent="0.25">
      <c r="A346" s="35"/>
      <c r="B346" s="35"/>
      <c r="C346" s="92">
        <v>16206</v>
      </c>
      <c r="D346" s="32" t="s">
        <v>341</v>
      </c>
      <c r="E346" s="34">
        <f>VLOOKUP(C346,'Cálculos AGOSTO 2022'!$A$8:$J$353,10,0)</f>
        <v>1</v>
      </c>
      <c r="F346" s="93">
        <f>VLOOKUP(C346,'Cálculos AGOSTO 2022'!$L$8:$U$353,10,0)</f>
        <v>1</v>
      </c>
      <c r="G346" s="79"/>
      <c r="H346" s="37"/>
      <c r="I346" s="76">
        <f t="shared" si="5"/>
        <v>0</v>
      </c>
    </row>
    <row r="347" spans="1:9" x14ac:dyDescent="0.25">
      <c r="A347" s="35"/>
      <c r="B347" s="35"/>
      <c r="C347" s="92">
        <v>16207</v>
      </c>
      <c r="D347" s="32" t="s">
        <v>342</v>
      </c>
      <c r="E347" s="34">
        <f>VLOOKUP(C347,'Cálculos AGOSTO 2022'!$A$8:$J$353,10,0)</f>
        <v>1</v>
      </c>
      <c r="F347" s="93">
        <f>VLOOKUP(C347,'Cálculos AGOSTO 2022'!$L$8:$U$353,10,0)</f>
        <v>1</v>
      </c>
      <c r="G347" s="79"/>
      <c r="H347" s="37"/>
      <c r="I347" s="76">
        <f t="shared" si="5"/>
        <v>0</v>
      </c>
    </row>
    <row r="348" spans="1:9" x14ac:dyDescent="0.25">
      <c r="A348" s="35"/>
      <c r="B348" s="35"/>
      <c r="C348" s="92">
        <v>16301</v>
      </c>
      <c r="D348" s="32" t="s">
        <v>343</v>
      </c>
      <c r="E348" s="34">
        <f>VLOOKUP(C348,'Cálculos AGOSTO 2022'!$A$8:$J$353,10,0)</f>
        <v>1</v>
      </c>
      <c r="F348" s="93">
        <f>VLOOKUP(C348,'Cálculos AGOSTO 2022'!$L$8:$U$353,10,0)</f>
        <v>2</v>
      </c>
      <c r="G348" s="79"/>
      <c r="H348" s="37"/>
      <c r="I348" s="76">
        <f t="shared" si="5"/>
        <v>-1</v>
      </c>
    </row>
    <row r="349" spans="1:9" x14ac:dyDescent="0.25">
      <c r="A349" s="35"/>
      <c r="B349" s="35"/>
      <c r="C349" s="92">
        <v>16302</v>
      </c>
      <c r="D349" s="32" t="s">
        <v>344</v>
      </c>
      <c r="E349" s="34">
        <f>VLOOKUP(C349,'Cálculos AGOSTO 2022'!$A$8:$J$353,10,0)</f>
        <v>1</v>
      </c>
      <c r="F349" s="93">
        <f>VLOOKUP(C349,'Cálculos AGOSTO 2022'!$L$8:$U$353,10,0)</f>
        <v>1</v>
      </c>
      <c r="G349" s="79"/>
      <c r="H349" s="37"/>
      <c r="I349" s="76">
        <f t="shared" si="5"/>
        <v>0</v>
      </c>
    </row>
    <row r="350" spans="1:9" x14ac:dyDescent="0.25">
      <c r="A350" s="35"/>
      <c r="B350" s="35"/>
      <c r="C350" s="92">
        <v>16303</v>
      </c>
      <c r="D350" s="32" t="s">
        <v>345</v>
      </c>
      <c r="E350" s="34">
        <f>VLOOKUP(C350,'Cálculos AGOSTO 2022'!$A$8:$J$353,10,0)</f>
        <v>1</v>
      </c>
      <c r="F350" s="93">
        <f>VLOOKUP(C350,'Cálculos AGOSTO 2022'!$L$8:$U$353,10,0)</f>
        <v>1</v>
      </c>
      <c r="G350" s="79"/>
      <c r="H350" s="37"/>
      <c r="I350" s="76">
        <f t="shared" si="5"/>
        <v>0</v>
      </c>
    </row>
    <row r="351" spans="1:9" x14ac:dyDescent="0.25">
      <c r="A351" s="35"/>
      <c r="B351" s="35"/>
      <c r="C351" s="92">
        <v>16304</v>
      </c>
      <c r="D351" s="32" t="s">
        <v>346</v>
      </c>
      <c r="E351" s="34">
        <f>VLOOKUP(C351,'Cálculos AGOSTO 2022'!$A$8:$J$353,10,0)</f>
        <v>1</v>
      </c>
      <c r="F351" s="93">
        <f>VLOOKUP(C351,'Cálculos AGOSTO 2022'!$L$8:$U$353,10,0)</f>
        <v>1</v>
      </c>
      <c r="G351" s="79"/>
      <c r="H351" s="37"/>
      <c r="I351" s="76">
        <f t="shared" si="5"/>
        <v>0</v>
      </c>
    </row>
    <row r="352" spans="1:9" x14ac:dyDescent="0.25">
      <c r="A352" s="35"/>
      <c r="B352" s="35"/>
      <c r="C352" s="94">
        <v>16305</v>
      </c>
      <c r="D352" s="95" t="s">
        <v>347</v>
      </c>
      <c r="E352" s="96">
        <f>VLOOKUP(C352,'Cálculos AGOSTO 2022'!$A$8:$J$353,10,0)</f>
        <v>1</v>
      </c>
      <c r="F352" s="97">
        <f>VLOOKUP(C352,'Cálculos AGOSTO 2022'!$L$8:$U$353,10,0)</f>
        <v>1</v>
      </c>
      <c r="G352" s="79"/>
      <c r="H352" s="37"/>
      <c r="I352" s="76">
        <f t="shared" si="5"/>
        <v>0</v>
      </c>
    </row>
    <row r="353" spans="1:13" x14ac:dyDescent="0.25">
      <c r="A353" s="35"/>
      <c r="B353" s="35"/>
      <c r="C353" s="35"/>
      <c r="D353" s="35"/>
      <c r="E353" s="35"/>
      <c r="F353" s="35"/>
      <c r="G353" s="79"/>
      <c r="H353" s="37"/>
    </row>
    <row r="354" spans="1:13" x14ac:dyDescent="0.25"/>
    <row r="355" spans="1:13" ht="15.75" hidden="1" thickBot="1" x14ac:dyDescent="0.3"/>
    <row r="356" spans="1:13" s="90" customFormat="1" ht="48.75" hidden="1" thickBot="1" x14ac:dyDescent="0.3">
      <c r="C356" s="99" t="s">
        <v>353</v>
      </c>
      <c r="D356" s="100" t="s">
        <v>375</v>
      </c>
      <c r="G356" s="101"/>
      <c r="H356" s="102"/>
      <c r="L356" s="103"/>
      <c r="M356" s="102"/>
    </row>
    <row r="357" spans="1:13" ht="15.75" hidden="1" thickBot="1" x14ac:dyDescent="0.3">
      <c r="C357" s="104">
        <v>1</v>
      </c>
      <c r="D357" s="105" t="s">
        <v>376</v>
      </c>
    </row>
    <row r="358" spans="1:13" ht="15.75" hidden="1" thickBot="1" x14ac:dyDescent="0.3">
      <c r="C358" s="106">
        <v>2</v>
      </c>
      <c r="D358" s="107" t="s">
        <v>377</v>
      </c>
    </row>
    <row r="359" spans="1:13" ht="15.75" hidden="1" thickBot="1" x14ac:dyDescent="0.3">
      <c r="C359" s="108">
        <v>3</v>
      </c>
      <c r="D359" s="109" t="s">
        <v>378</v>
      </c>
    </row>
    <row r="360" spans="1:13" ht="15.75" hidden="1" thickBot="1" x14ac:dyDescent="0.3">
      <c r="C360" s="108">
        <v>4</v>
      </c>
      <c r="D360" s="109" t="s">
        <v>379</v>
      </c>
    </row>
  </sheetData>
  <sheetProtection sheet="1" objects="1" scenarios="1"/>
  <sortState ref="K8:N352">
    <sortCondition ref="K8:K352"/>
  </sortState>
  <conditionalFormatting sqref="I8:I352">
    <cfRule type="colorScale" priority="1">
      <colorScale>
        <cfvo type="min"/>
        <cfvo type="max"/>
        <color rgb="FF63BE7B"/>
        <color rgb="FFFFEF9C"/>
      </colorScale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DATA</vt:lpstr>
      <vt:lpstr>Hbtes_2021</vt:lpstr>
      <vt:lpstr>Ing Percibidos_2021_SINIM</vt:lpstr>
      <vt:lpstr>Cálculos AGOSTO 2022</vt:lpstr>
      <vt:lpstr>Categorías Comunas año 2022</vt:lpstr>
      <vt:lpstr>'Cálculos AGOSTO 2022'!Área_de_impresión</vt:lpstr>
      <vt:lpstr>'Categorías Comunas año 2022'!Área_de_impresión</vt:lpstr>
      <vt:lpstr>Hbtes_2021!Área_de_impresión</vt:lpstr>
      <vt:lpstr>'Ing Percibidos_2021_SINIM'!Área_de_impresión</vt:lpstr>
      <vt:lpstr>'Cálculos AGOSTO 2022'!Títulos_a_imprimir</vt:lpstr>
      <vt:lpstr>'Categorías Comunas año 2022'!Títulos_a_imprimir</vt:lpstr>
      <vt:lpstr>Hbtes_2021!Títulos_a_imprimir</vt:lpstr>
      <vt:lpstr>'Ing Percibidos_2021_SINIM'!Títulos_a_imprimir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Palomino Pino</dc:creator>
  <cp:lastModifiedBy>Ana Luz Manque Angulo</cp:lastModifiedBy>
  <cp:lastPrinted>2020-06-03T04:46:34Z</cp:lastPrinted>
  <dcterms:created xsi:type="dcterms:W3CDTF">2019-05-07T14:32:39Z</dcterms:created>
  <dcterms:modified xsi:type="dcterms:W3CDTF">2022-09-13T14:46:49Z</dcterms:modified>
</cp:coreProperties>
</file>